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Ex1.xml" ContentType="application/vnd.ms-office.chartex+xml"/>
  <Override PartName="/xl/charts/style5.xml" ContentType="application/vnd.ms-office.chartstyle+xml"/>
  <Override PartName="/xl/charts/colors5.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ustomStorage/customStorage.xml" ContentType="application/vnd.wps-officedocument.customStorag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hidePivotFieldList="1"/>
  <mc:AlternateContent xmlns:mc="http://schemas.openxmlformats.org/markup-compatibility/2006">
    <mc:Choice Requires="x15">
      <x15ac:absPath xmlns:x15ac="http://schemas.microsoft.com/office/spreadsheetml/2010/11/ac" url="C:\Users\91916\Downloads\Vineet Brand\"/>
    </mc:Choice>
  </mc:AlternateContent>
  <xr:revisionPtr revIDLastSave="0" documentId="8_{CBAB5FA7-28B6-4ADA-B792-B9F850547522}" xr6:coauthVersionLast="47" xr6:coauthVersionMax="47" xr10:uidLastSave="{00000000-0000-0000-0000-000000000000}"/>
  <bookViews>
    <workbookView xWindow="-110" yWindow="-110" windowWidth="19420" windowHeight="10300" xr2:uid="{00000000-000D-0000-FFFF-FFFF00000000}"/>
  </bookViews>
  <sheets>
    <sheet name="Dashboard Dynamic" sheetId="3" r:id="rId1"/>
    <sheet name="Dashboard - Simple" sheetId="8" r:id="rId2"/>
    <sheet name="Analysis" sheetId="2" r:id="rId3"/>
    <sheet name="Dataset" sheetId="1" r:id="rId4"/>
  </sheets>
  <definedNames>
    <definedName name="_xlchart.v5.0" hidden="1">Analysis!$N$2</definedName>
    <definedName name="_xlchart.v5.1" hidden="1">Analysis!$N$3:$N$9</definedName>
    <definedName name="_xlchart.v5.2" hidden="1">Analysis!$O$2</definedName>
    <definedName name="_xlchart.v5.3" hidden="1">Analysis!$O$3:$O$9</definedName>
    <definedName name="Slicer_Category1">#N/A</definedName>
    <definedName name="Slicer_Seller">#N/A</definedName>
    <definedName name="Slicer_State">#N/A</definedName>
  </definedNames>
  <calcPr calcId="191029"/>
  <pivotCaches>
    <pivotCache cacheId="0" r:id="rId5"/>
  </pivotCaches>
  <extLst>
    <ext xmlns:x14="http://schemas.microsoft.com/office/spreadsheetml/2009/9/main" uri="{BBE1A952-AA13-448e-AADC-164F8A28A991}">
      <x14:slicerCaches>
        <x14:slicerCache r:id="rId6"/>
        <x14:slicerCache r:id="rId7"/>
        <x14:slicerCache r:id="rId8"/>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 i="1" l="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A4" i="2"/>
  <c r="B4" i="2"/>
  <c r="C4" i="2" l="1"/>
</calcChain>
</file>

<file path=xl/sharedStrings.xml><?xml version="1.0" encoding="utf-8"?>
<sst xmlns="http://schemas.openxmlformats.org/spreadsheetml/2006/main" count="1086" uniqueCount="74">
  <si>
    <t>Sales Performance Dashboard</t>
  </si>
  <si>
    <t>January - December 2024</t>
  </si>
  <si>
    <t>Sum of Sales</t>
  </si>
  <si>
    <t>Sum of Profit</t>
  </si>
  <si>
    <t>Margin</t>
  </si>
  <si>
    <t>Seller</t>
  </si>
  <si>
    <t xml:space="preserve">Sales </t>
  </si>
  <si>
    <t xml:space="preserve">Profit </t>
  </si>
  <si>
    <t>Category</t>
  </si>
  <si>
    <t>State</t>
  </si>
  <si>
    <t>Sales by State</t>
  </si>
  <si>
    <t>Noah</t>
  </si>
  <si>
    <t>Grocery</t>
  </si>
  <si>
    <t>Maharashtra</t>
  </si>
  <si>
    <t>Ava</t>
  </si>
  <si>
    <t>Apparel</t>
  </si>
  <si>
    <t>Uttar Pradesh</t>
  </si>
  <si>
    <t>Charlotte</t>
  </si>
  <si>
    <t>Appliances</t>
  </si>
  <si>
    <t>Karnataka</t>
  </si>
  <si>
    <t>Month</t>
  </si>
  <si>
    <t>Liam</t>
  </si>
  <si>
    <t>Gadgets</t>
  </si>
  <si>
    <t>Tamil Nadu</t>
  </si>
  <si>
    <t>Jan</t>
  </si>
  <si>
    <t>Emma</t>
  </si>
  <si>
    <t>Fitness</t>
  </si>
  <si>
    <t>West Bengal</t>
  </si>
  <si>
    <t>Feb</t>
  </si>
  <si>
    <t>Sophia</t>
  </si>
  <si>
    <t>Grand Total</t>
  </si>
  <si>
    <t>Delhi</t>
  </si>
  <si>
    <t>Mar</t>
  </si>
  <si>
    <t>Oliver</t>
  </si>
  <si>
    <t>Rajasthan</t>
  </si>
  <si>
    <t>Apr</t>
  </si>
  <si>
    <t>May</t>
  </si>
  <si>
    <t>Jun</t>
  </si>
  <si>
    <t>Jul</t>
  </si>
  <si>
    <t>Aug</t>
  </si>
  <si>
    <t>Sep</t>
  </si>
  <si>
    <t>Oct</t>
  </si>
  <si>
    <t>Nov</t>
  </si>
  <si>
    <t>Dec</t>
  </si>
  <si>
    <t>Product</t>
  </si>
  <si>
    <t>Sales</t>
  </si>
  <si>
    <t>Profit</t>
  </si>
  <si>
    <t>Tablet</t>
  </si>
  <si>
    <t>Chinos</t>
  </si>
  <si>
    <t>Resistance Bands</t>
  </si>
  <si>
    <t>Granola Bars</t>
  </si>
  <si>
    <t>Parka</t>
  </si>
  <si>
    <t>Smoothie</t>
  </si>
  <si>
    <t>Exercise Bike</t>
  </si>
  <si>
    <t>Air Fryer</t>
  </si>
  <si>
    <t>Blender</t>
  </si>
  <si>
    <t>Kettlebells</t>
  </si>
  <si>
    <t>Polo Shirt</t>
  </si>
  <si>
    <t>Food Processor</t>
  </si>
  <si>
    <t>Herbal Tea</t>
  </si>
  <si>
    <t>Cardigan</t>
  </si>
  <si>
    <t>Earbuds</t>
  </si>
  <si>
    <t>Washing Machine</t>
  </si>
  <si>
    <t>DSLR Camera</t>
  </si>
  <si>
    <t>Elliptical</t>
  </si>
  <si>
    <t>Notebook</t>
  </si>
  <si>
    <t>Protein Bars</t>
  </si>
  <si>
    <t>Yoga Block</t>
  </si>
  <si>
    <t>Espresso</t>
  </si>
  <si>
    <t>Toaster</t>
  </si>
  <si>
    <t>Tank Top</t>
  </si>
  <si>
    <t>Profit%</t>
  </si>
  <si>
    <t>OUTPUT</t>
  </si>
  <si>
    <t>Select (one of multiple) in below Table:  SELLER;   STATE &amp;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</si>
</sst>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quot;$&quot;#,##0.00"/>
    <numFmt numFmtId="165" formatCode="&quot;₹&quot;#,##0"/>
    <numFmt numFmtId="166" formatCode="&quot;$&quot;#,##0"/>
  </numFmts>
  <fonts count="12" x14ac:knownFonts="1">
    <font>
      <sz val="11"/>
      <color theme="1"/>
      <name val="Aptos Narrow"/>
      <charset val="134"/>
      <scheme val="minor"/>
    </font>
    <font>
      <b/>
      <sz val="11"/>
      <color theme="1"/>
      <name val="Aptos Narrow"/>
      <charset val="134"/>
      <scheme val="minor"/>
    </font>
    <font>
      <sz val="26"/>
      <color theme="0"/>
      <name val="Aptos Narrow"/>
      <charset val="134"/>
      <scheme val="minor"/>
    </font>
    <font>
      <sz val="12"/>
      <color theme="2"/>
      <name val="Aptos Narrow"/>
      <charset val="134"/>
      <scheme val="minor"/>
    </font>
    <font>
      <sz val="20"/>
      <color theme="4" tint="0.39991454817346722"/>
      <name val="Aptos Narrow"/>
      <charset val="134"/>
      <scheme val="minor"/>
    </font>
    <font>
      <sz val="12"/>
      <color theme="4" tint="0.39991454817346722"/>
      <name val="Aptos Narrow"/>
      <charset val="134"/>
      <scheme val="minor"/>
    </font>
    <font>
      <sz val="20"/>
      <color rgb="FFE7954D"/>
      <name val="Aptos Narrow"/>
      <charset val="134"/>
      <scheme val="minor"/>
    </font>
    <font>
      <sz val="12"/>
      <color rgb="FFE7954D"/>
      <name val="Aptos Narrow"/>
      <charset val="134"/>
      <scheme val="minor"/>
    </font>
    <font>
      <sz val="11"/>
      <color rgb="FFB5E48C"/>
      <name val="Aptos Narrow"/>
      <charset val="134"/>
      <scheme val="minor"/>
    </font>
    <font>
      <sz val="11"/>
      <color theme="1"/>
      <name val="Aptos Narrow"/>
      <charset val="134"/>
      <scheme val="minor"/>
    </font>
    <font>
      <sz val="11"/>
      <color rgb="FFFFFFFF"/>
      <name val="Aptos Narrow"/>
      <family val="2"/>
      <scheme val="minor"/>
    </font>
    <font>
      <sz val="16"/>
      <color rgb="FF00B0F0"/>
      <name val="Aptos Narrow"/>
      <family val="2"/>
      <scheme val="minor"/>
    </font>
  </fonts>
  <fills count="5">
    <fill>
      <patternFill patternType="none"/>
    </fill>
    <fill>
      <patternFill patternType="gray125"/>
    </fill>
    <fill>
      <patternFill patternType="solid">
        <fgColor theme="4" tint="0.79992065187536243"/>
        <bgColor theme="4" tint="0.79992065187536243"/>
      </patternFill>
    </fill>
    <fill>
      <patternFill patternType="solid">
        <fgColor theme="1"/>
        <bgColor indexed="64"/>
      </patternFill>
    </fill>
    <fill>
      <patternFill patternType="solid">
        <fgColor rgb="FF2C2E3E"/>
        <bgColor indexed="64"/>
      </patternFill>
    </fill>
  </fills>
  <borders count="4">
    <border>
      <left/>
      <right/>
      <top/>
      <bottom/>
      <diagonal/>
    </border>
    <border>
      <left style="thin">
        <color auto="1"/>
      </left>
      <right style="thin">
        <color auto="1"/>
      </right>
      <top/>
      <bottom style="thin">
        <color auto="1"/>
      </bottom>
      <diagonal/>
    </border>
    <border>
      <left/>
      <right/>
      <top/>
      <bottom style="thin">
        <color theme="4" tint="0.39991454817346722"/>
      </bottom>
      <diagonal/>
    </border>
    <border>
      <left/>
      <right/>
      <top/>
      <bottom style="thin">
        <color theme="8" tint="0.39997558519241921"/>
      </bottom>
      <diagonal/>
    </border>
  </borders>
  <cellStyleXfs count="2">
    <xf numFmtId="0" fontId="0" fillId="0" borderId="0"/>
    <xf numFmtId="9" fontId="9" fillId="0" borderId="0" applyFont="0" applyFill="0" applyBorder="0" applyAlignment="0" applyProtection="0"/>
  </cellStyleXfs>
  <cellXfs count="27">
    <xf numFmtId="0" fontId="0" fillId="0" borderId="0" xfId="0"/>
    <xf numFmtId="0" fontId="1" fillId="0" borderId="1" xfId="0" applyFont="1" applyBorder="1" applyAlignment="1">
      <alignment horizontal="left" vertical="top"/>
    </xf>
    <xf numFmtId="164" fontId="0" fillId="0" borderId="0" xfId="0" applyNumberFormat="1"/>
    <xf numFmtId="0" fontId="1" fillId="2" borderId="2" xfId="0" applyFont="1" applyFill="1" applyBorder="1"/>
    <xf numFmtId="3" fontId="0" fillId="0" borderId="0" xfId="0" applyNumberFormat="1"/>
    <xf numFmtId="165" fontId="0" fillId="0" borderId="0" xfId="0" applyNumberFormat="1"/>
    <xf numFmtId="9" fontId="0" fillId="0" borderId="0" xfId="1" applyFont="1"/>
    <xf numFmtId="9" fontId="0" fillId="0" borderId="0" xfId="0" applyNumberFormat="1"/>
    <xf numFmtId="0" fontId="0" fillId="3" borderId="0" xfId="0" applyFill="1"/>
    <xf numFmtId="0" fontId="8" fillId="3" borderId="0" xfId="0" applyFont="1" applyFill="1"/>
    <xf numFmtId="0" fontId="0" fillId="0" borderId="0" xfId="0" pivotButton="1"/>
    <xf numFmtId="0" fontId="0" fillId="4" borderId="0" xfId="0" applyFill="1"/>
    <xf numFmtId="0" fontId="2" fillId="4" borderId="0" xfId="0" applyFont="1" applyFill="1" applyAlignment="1">
      <alignment horizontal="left"/>
    </xf>
    <xf numFmtId="0" fontId="4" fillId="4" borderId="0" xfId="0" applyFont="1" applyFill="1"/>
    <xf numFmtId="166" fontId="4" fillId="4" borderId="0" xfId="0" applyNumberFormat="1" applyFont="1" applyFill="1" applyAlignment="1">
      <alignment horizontal="center"/>
    </xf>
    <xf numFmtId="166" fontId="6" fillId="4" borderId="0" xfId="0" applyNumberFormat="1" applyFont="1" applyFill="1" applyAlignment="1">
      <alignment horizontal="center"/>
    </xf>
    <xf numFmtId="0" fontId="3" fillId="4" borderId="0" xfId="0" applyFont="1" applyFill="1" applyAlignment="1">
      <alignment horizontal="left" vertical="top"/>
    </xf>
    <xf numFmtId="0" fontId="5" fillId="4" borderId="0" xfId="0" applyFont="1" applyFill="1" applyAlignment="1">
      <alignment vertical="top"/>
    </xf>
    <xf numFmtId="0" fontId="5" fillId="4" borderId="0" xfId="0" applyFont="1" applyFill="1" applyAlignment="1">
      <alignment horizontal="left" vertical="top" indent="1"/>
    </xf>
    <xf numFmtId="0" fontId="0" fillId="4" borderId="0" xfId="0" applyFill="1" applyAlignment="1">
      <alignment horizontal="left" vertical="top" indent="1"/>
    </xf>
    <xf numFmtId="0" fontId="7" fillId="4" borderId="0" xfId="0" applyFont="1" applyFill="1" applyAlignment="1">
      <alignment horizontal="left" vertical="top" indent="1"/>
    </xf>
    <xf numFmtId="10" fontId="0" fillId="0" borderId="0" xfId="0" applyNumberFormat="1"/>
    <xf numFmtId="43" fontId="0" fillId="0" borderId="0" xfId="0" applyNumberFormat="1"/>
    <xf numFmtId="0" fontId="10" fillId="4" borderId="0" xfId="0" applyFont="1" applyFill="1"/>
    <xf numFmtId="0" fontId="11" fillId="4" borderId="0" xfId="0" applyFont="1" applyFill="1" applyAlignment="1">
      <alignment horizontal="left" vertical="top"/>
    </xf>
    <xf numFmtId="0" fontId="11" fillId="4" borderId="0" xfId="0" applyFont="1" applyFill="1"/>
    <xf numFmtId="0" fontId="1" fillId="0" borderId="3" xfId="0" applyFont="1" applyBorder="1"/>
  </cellXfs>
  <cellStyles count="2">
    <cellStyle name="Normal" xfId="0" builtinId="0"/>
    <cellStyle name="Percent" xfId="1" builtinId="5"/>
  </cellStyles>
  <dxfs count="23">
    <dxf>
      <numFmt numFmtId="164" formatCode="&quot;$&quot;#,##0.00"/>
    </dxf>
    <dxf>
      <numFmt numFmtId="3" formatCode="#,##0"/>
    </dxf>
    <dxf>
      <numFmt numFmtId="3" formatCode="#,##0"/>
    </dxf>
    <dxf>
      <numFmt numFmtId="0" formatCode="General"/>
    </dxf>
    <dxf>
      <numFmt numFmtId="3" formatCode="#,##0"/>
    </dxf>
    <dxf>
      <numFmt numFmtId="164" formatCode="&quot;$&quot;#,##0.00"/>
    </dxf>
    <dxf>
      <numFmt numFmtId="4" formatCode="#,##0.00"/>
    </dxf>
    <dxf>
      <numFmt numFmtId="35" formatCode="_-* #,##0.00_-;\-* #,##0.00_-;_-* &quot;-&quot;??_-;_-@_-"/>
    </dxf>
    <dxf>
      <numFmt numFmtId="35" formatCode="_-* #,##0.00_-;\-* #,##0.00_-;_-* &quot;-&quot;??_-;_-@_-"/>
    </dxf>
    <dxf>
      <numFmt numFmtId="3" formatCode="#,##0"/>
    </dxf>
    <dxf>
      <numFmt numFmtId="3" formatCode="#,##0"/>
    </dxf>
    <dxf>
      <numFmt numFmtId="164" formatCode="&quot;$&quot;#,##0.00"/>
    </dxf>
    <dxf>
      <numFmt numFmtId="4" formatCode="#,##0.00"/>
    </dxf>
    <dxf>
      <numFmt numFmtId="4" formatCode="#,##0.00"/>
    </dxf>
    <dxf>
      <numFmt numFmtId="3" formatCode="#,##0"/>
    </dxf>
    <dxf>
      <numFmt numFmtId="3" formatCode="#,##0"/>
    </dxf>
    <dxf>
      <numFmt numFmtId="164" formatCode="&quot;$&quot;#,##0.00"/>
    </dxf>
    <dxf>
      <numFmt numFmtId="3" formatCode="#,##0"/>
    </dxf>
    <dxf>
      <numFmt numFmtId="3" formatCode="#,##0"/>
    </dxf>
    <dxf>
      <numFmt numFmtId="3" formatCode="#,##0"/>
    </dxf>
    <dxf>
      <numFmt numFmtId="164" formatCode="&quot;$&quot;#,##0.00"/>
    </dxf>
    <dxf>
      <font>
        <color rgb="FFE6E6E6"/>
      </font>
      <border>
        <bottom style="thin">
          <color theme="5"/>
        </bottom>
        <vertical/>
        <horizontal/>
      </border>
    </dxf>
    <dxf>
      <font>
        <color theme="1"/>
      </font>
      <fill>
        <patternFill patternType="solid">
          <bgColor rgb="FF181824"/>
        </patternFill>
      </fill>
      <border>
        <left/>
        <right/>
        <top/>
        <bottom/>
        <vertical/>
        <horizontal/>
      </border>
    </dxf>
  </dxfs>
  <tableStyles count="1" defaultTableStyle="TableStyleMedium9" defaultPivotStyle="PivotStyleLight16">
    <tableStyle name="CustomDark1" pivot="0" table="0" count="10" xr9:uid="{E66548B5-475C-47FD-A114-4DA6AD470A50}">
      <tableStyleElement type="wholeTable" dxfId="22"/>
      <tableStyleElement type="headerRow" dxfId="21"/>
    </tableStyle>
  </tableStyles>
  <colors>
    <mruColors>
      <color rgb="FFFFFFFF"/>
      <color rgb="FF008000"/>
      <color rgb="FF006600"/>
      <color rgb="FF000099"/>
      <color rgb="FF33CC33"/>
      <color rgb="FF669900"/>
      <color rgb="FF2C2E3E"/>
      <color rgb="FFE6E6E6"/>
      <color rgb="FF8A8B9A"/>
      <color rgb="FFE7954D"/>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E7954D"/>
              </stop>
              <stop position="1">
                <color theme="5" tint="0.79995117038483843"/>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E7954D"/>
              </stop>
              <stop position="1">
                <color theme="5" tint="0.79995117038483843"/>
              </stop>
            </gradientFill>
          </fill>
          <border>
            <left style="thin">
              <color rgb="FF999999"/>
            </left>
            <right style="thin">
              <color rgb="FF999999"/>
            </right>
            <top style="thin">
              <color rgb="FF999999"/>
            </top>
            <bottom style="thin">
              <color rgb="FF999999"/>
            </bottom>
            <vertical/>
            <horizontal/>
          </border>
        </dxf>
        <dxf>
          <font>
            <color theme="5" tint="-0.249977111117893"/>
          </font>
          <fill>
            <patternFill patternType="solid">
              <fgColor theme="5" tint="0.59999389629810485"/>
              <bgColor theme="5" tint="0.59999389629810485"/>
            </patternFill>
          </fill>
          <border>
            <left style="thin">
              <color theme="5" tint="0.59999389629810485"/>
            </left>
            <right style="thin">
              <color theme="5" tint="0.59999389629810485"/>
            </right>
            <top style="thin">
              <color theme="5" tint="0.59999389629810485"/>
            </top>
            <bottom style="thin">
              <color theme="5" tint="0.59999389629810485"/>
            </bottom>
            <vertical/>
            <horizontal/>
          </border>
        </dxf>
        <dxf>
          <font>
            <color theme="0"/>
          </font>
          <fill>
            <patternFill patternType="solid">
              <fgColor theme="5"/>
              <bgColor rgb="FFAA3D4F"/>
            </patternFill>
          </fill>
          <border>
            <left/>
            <right/>
            <top/>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theme="2"/>
          </font>
          <fill>
            <patternFill patternType="solid">
              <fgColor rgb="FFC0C0C0"/>
              <bgColor theme="0"/>
            </patternFill>
          </fill>
          <border>
            <left/>
            <right/>
            <top/>
            <bottom/>
            <vertical/>
            <horizontal/>
          </border>
        </dxf>
      </x14:dxfs>
    </ext>
    <ext xmlns:x14="http://schemas.microsoft.com/office/spreadsheetml/2009/9/main" uri="{EB79DEF2-80B8-43e5-95BD-54CBDDF9020C}">
      <x14:slicerStyles defaultSlicerStyle="SlicerStyleLight1">
        <x14:slicerStyle name="CustomDark1">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3.xml"/><Relationship Id="rId13" Type="http://schemas.openxmlformats.org/officeDocument/2006/relationships/customXml" Target="../customXml/item1.xml"/><Relationship Id="rId3" Type="http://schemas.openxmlformats.org/officeDocument/2006/relationships/worksheet" Target="worksheets/sheet3.xml"/><Relationship Id="rId7" Type="http://schemas.microsoft.com/office/2007/relationships/slicerCache" Target="slicerCaches/slicerCache2.xml"/><Relationship Id="rId12" Type="http://schemas.openxmlformats.org/officeDocument/2006/relationships/calcChain" Target="calcChain.xml"/><Relationship Id="rId17" Type="http://www.wps.cn/officeDocument/2023/relationships/customStorage" Target="customStorage/customStorage.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11" Type="http://schemas.openxmlformats.org/officeDocument/2006/relationships/sharedStrings" Target="sharedStrings.xml"/><Relationship Id="rId5" Type="http://schemas.openxmlformats.org/officeDocument/2006/relationships/pivotCacheDefinition" Target="pivotCache/pivotCacheDefinition1.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Ex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pivotSource>
    <c:name>[Digital DIY_Dashboard.xls.xlsx]Analysis!Month</c:name>
    <c:fmtId val="8"/>
  </c:pivotSource>
  <c:chart>
    <c:autoTitleDeleted val="1"/>
    <c:pivotFmts>
      <c:pivotFmt>
        <c:idx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ln w="34925" cap="rnd">
            <a:solidFill>
              <a:schemeClr val="tx1"/>
            </a:solidFill>
            <a:round/>
          </a:ln>
          <a:effectLst>
            <a:outerShdw blurRad="57150" dist="19050" dir="5400000" algn="ctr" rotWithShape="0">
              <a:srgbClr val="000000">
                <a:alpha val="63000"/>
              </a:srgbClr>
            </a:outerShdw>
          </a:effectLst>
        </c:spPr>
        <c:marker>
          <c:symbol val="circle"/>
          <c:size val="6"/>
          <c:spPr>
            <a:gradFill rotWithShape="1">
              <a:gsLst>
                <a:gs pos="0">
                  <a:schemeClr val="accent5">
                    <a:tint val="77000"/>
                    <a:satMod val="103000"/>
                    <a:lumMod val="102000"/>
                    <a:tint val="94000"/>
                  </a:schemeClr>
                </a:gs>
                <a:gs pos="50000">
                  <a:schemeClr val="accent5">
                    <a:tint val="77000"/>
                    <a:satMod val="110000"/>
                    <a:lumMod val="100000"/>
                    <a:shade val="100000"/>
                  </a:schemeClr>
                </a:gs>
                <a:gs pos="100000">
                  <a:schemeClr val="accent5">
                    <a:tint val="77000"/>
                    <a:lumMod val="99000"/>
                    <a:satMod val="120000"/>
                    <a:shade val="78000"/>
                  </a:schemeClr>
                </a:gs>
              </a:gsLst>
              <a:lin ang="5400000" scaled="0"/>
            </a:gradFill>
            <a:ln w="9525">
              <a:solidFill>
                <a:schemeClr val="tx1"/>
              </a:solidFill>
              <a:round/>
            </a:ln>
            <a:effectLst>
              <a:outerShdw blurRad="57150" dist="19050" dir="5400000" algn="ctr" rotWithShape="0">
                <a:srgbClr val="000000">
                  <a:alpha val="63000"/>
                </a:srgbClr>
              </a:outerShdw>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r"/>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1.47600754341017E-2"/>
          <c:y val="0.115365229281538"/>
          <c:w val="0.97680792747206402"/>
          <c:h val="0.70584272056533903"/>
        </c:manualLayout>
      </c:layout>
      <c:barChart>
        <c:barDir val="col"/>
        <c:grouping val="clustered"/>
        <c:varyColors val="0"/>
        <c:ser>
          <c:idx val="0"/>
          <c:order val="0"/>
          <c:tx>
            <c:strRef>
              <c:f>Analysis!$B$6</c:f>
              <c:strCache>
                <c:ptCount val="1"/>
                <c:pt idx="0">
                  <c:v>Sales </c:v>
                </c:pt>
              </c:strCache>
            </c:strRef>
          </c:tx>
          <c:spPr>
            <a:gradFill rotWithShape="1">
              <a:gsLst>
                <a:gs pos="0">
                  <a:schemeClr val="accent5">
                    <a:shade val="76000"/>
                    <a:satMod val="103000"/>
                    <a:lumMod val="102000"/>
                    <a:tint val="94000"/>
                  </a:schemeClr>
                </a:gs>
                <a:gs pos="50000">
                  <a:schemeClr val="accent5">
                    <a:shade val="76000"/>
                    <a:satMod val="110000"/>
                    <a:lumMod val="100000"/>
                    <a:shade val="100000"/>
                  </a:schemeClr>
                </a:gs>
                <a:gs pos="100000">
                  <a:schemeClr val="accent5">
                    <a:shade val="76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Analysis!$A$7:$A$19</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Analysis!$B$7:$B$19</c:f>
              <c:numCache>
                <c:formatCode>#,##0</c:formatCode>
                <c:ptCount val="12"/>
                <c:pt idx="0">
                  <c:v>109754.98000000004</c:v>
                </c:pt>
                <c:pt idx="1">
                  <c:v>94428.52</c:v>
                </c:pt>
                <c:pt idx="2">
                  <c:v>67042.47</c:v>
                </c:pt>
                <c:pt idx="3">
                  <c:v>113749.19000000003</c:v>
                </c:pt>
                <c:pt idx="4">
                  <c:v>49371.299999999996</c:v>
                </c:pt>
                <c:pt idx="5">
                  <c:v>107347.92000000001</c:v>
                </c:pt>
                <c:pt idx="6">
                  <c:v>91445.420000000013</c:v>
                </c:pt>
                <c:pt idx="7">
                  <c:v>60441.24</c:v>
                </c:pt>
                <c:pt idx="8">
                  <c:v>63268.74</c:v>
                </c:pt>
                <c:pt idx="9">
                  <c:v>84637.260000000009</c:v>
                </c:pt>
                <c:pt idx="10">
                  <c:v>61697.64</c:v>
                </c:pt>
                <c:pt idx="11">
                  <c:v>44356.67</c:v>
                </c:pt>
              </c:numCache>
            </c:numRef>
          </c:val>
          <c:extLst>
            <c:ext xmlns:c16="http://schemas.microsoft.com/office/drawing/2014/chart" uri="{C3380CC4-5D6E-409C-BE32-E72D297353CC}">
              <c16:uniqueId val="{00000000-B062-4532-BB79-4B27E620F9C5}"/>
            </c:ext>
          </c:extLst>
        </c:ser>
        <c:dLbls>
          <c:showLegendKey val="0"/>
          <c:showVal val="1"/>
          <c:showCatName val="0"/>
          <c:showSerName val="0"/>
          <c:showPercent val="0"/>
          <c:showBubbleSize val="0"/>
        </c:dLbls>
        <c:gapWidth val="219"/>
        <c:overlap val="-27"/>
        <c:axId val="696873992"/>
        <c:axId val="696876040"/>
      </c:barChart>
      <c:lineChart>
        <c:grouping val="standard"/>
        <c:varyColors val="0"/>
        <c:ser>
          <c:idx val="1"/>
          <c:order val="1"/>
          <c:tx>
            <c:strRef>
              <c:f>Analysis!$C$6</c:f>
              <c:strCache>
                <c:ptCount val="1"/>
                <c:pt idx="0">
                  <c:v>Profit </c:v>
                </c:pt>
              </c:strCache>
            </c:strRef>
          </c:tx>
          <c:spPr>
            <a:ln w="34925" cap="rnd">
              <a:solidFill>
                <a:schemeClr val="tx1"/>
              </a:solidFill>
              <a:round/>
            </a:ln>
            <a:effectLst>
              <a:outerShdw blurRad="57150" dist="19050" dir="5400000" algn="ctr" rotWithShape="0">
                <a:srgbClr val="000000">
                  <a:alpha val="63000"/>
                </a:srgbClr>
              </a:outerShdw>
            </a:effectLst>
          </c:spPr>
          <c:marker>
            <c:symbol val="circle"/>
            <c:size val="6"/>
            <c:spPr>
              <a:gradFill rotWithShape="1">
                <a:gsLst>
                  <a:gs pos="0">
                    <a:schemeClr val="accent5">
                      <a:tint val="77000"/>
                      <a:satMod val="103000"/>
                      <a:lumMod val="102000"/>
                      <a:tint val="94000"/>
                    </a:schemeClr>
                  </a:gs>
                  <a:gs pos="50000">
                    <a:schemeClr val="accent5">
                      <a:tint val="77000"/>
                      <a:satMod val="110000"/>
                      <a:lumMod val="100000"/>
                      <a:shade val="100000"/>
                    </a:schemeClr>
                  </a:gs>
                  <a:gs pos="100000">
                    <a:schemeClr val="accent5">
                      <a:tint val="77000"/>
                      <a:lumMod val="99000"/>
                      <a:satMod val="120000"/>
                      <a:shade val="78000"/>
                    </a:schemeClr>
                  </a:gs>
                </a:gsLst>
                <a:lin ang="5400000" scaled="0"/>
              </a:gradFill>
              <a:ln w="9525">
                <a:solidFill>
                  <a:schemeClr val="tx1"/>
                </a:solidFill>
                <a:round/>
              </a:ln>
              <a:effectLst>
                <a:outerShdw blurRad="57150" dist="19050" dir="5400000" algn="ctr" rotWithShape="0">
                  <a:srgbClr val="000000">
                    <a:alpha val="63000"/>
                  </a:srgbClr>
                </a:outerShdw>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Analysis!$A$7:$A$19</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Analysis!$C$7:$C$19</c:f>
              <c:numCache>
                <c:formatCode>#,##0</c:formatCode>
                <c:ptCount val="12"/>
                <c:pt idx="0">
                  <c:v>45036.169999999991</c:v>
                </c:pt>
                <c:pt idx="1">
                  <c:v>38698.459999999992</c:v>
                </c:pt>
                <c:pt idx="2">
                  <c:v>27638.149999999991</c:v>
                </c:pt>
                <c:pt idx="3">
                  <c:v>55218.589999999982</c:v>
                </c:pt>
                <c:pt idx="4">
                  <c:v>23163.94</c:v>
                </c:pt>
                <c:pt idx="5">
                  <c:v>42949.62999999999</c:v>
                </c:pt>
                <c:pt idx="6">
                  <c:v>44341.909999999996</c:v>
                </c:pt>
                <c:pt idx="7">
                  <c:v>32708.18</c:v>
                </c:pt>
                <c:pt idx="8">
                  <c:v>31108.89</c:v>
                </c:pt>
                <c:pt idx="9">
                  <c:v>37008.109999999986</c:v>
                </c:pt>
                <c:pt idx="10">
                  <c:v>34648.090000000004</c:v>
                </c:pt>
                <c:pt idx="11">
                  <c:v>20220.579999999994</c:v>
                </c:pt>
              </c:numCache>
            </c:numRef>
          </c:val>
          <c:smooth val="0"/>
          <c:extLst>
            <c:ext xmlns:c16="http://schemas.microsoft.com/office/drawing/2014/chart" uri="{C3380CC4-5D6E-409C-BE32-E72D297353CC}">
              <c16:uniqueId val="{00000001-B062-4532-BB79-4B27E620F9C5}"/>
            </c:ext>
          </c:extLst>
        </c:ser>
        <c:dLbls>
          <c:showLegendKey val="0"/>
          <c:showVal val="1"/>
          <c:showCatName val="0"/>
          <c:showSerName val="0"/>
          <c:showPercent val="0"/>
          <c:showBubbleSize val="0"/>
        </c:dLbls>
        <c:marker val="1"/>
        <c:smooth val="0"/>
        <c:axId val="696873992"/>
        <c:axId val="696876040"/>
      </c:lineChart>
      <c:catAx>
        <c:axId val="696873992"/>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696876040"/>
        <c:crosses val="autoZero"/>
        <c:auto val="1"/>
        <c:lblAlgn val="ctr"/>
        <c:lblOffset val="100"/>
        <c:noMultiLvlLbl val="0"/>
      </c:catAx>
      <c:valAx>
        <c:axId val="696876040"/>
        <c:scaling>
          <c:orientation val="minMax"/>
        </c:scaling>
        <c:delete val="0"/>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696873992"/>
        <c:crosses val="autoZero"/>
        <c:crossBetween val="between"/>
      </c:valAx>
      <c:spPr>
        <a:noFill/>
        <a:ln>
          <a:noFill/>
        </a:ln>
        <a:effectLst/>
      </c:spPr>
    </c:plotArea>
    <c:legend>
      <c:legendPos val="r"/>
      <c:layout>
        <c:manualLayout>
          <c:xMode val="edge"/>
          <c:yMode val="edge"/>
          <c:x val="0.92877439212309842"/>
          <c:y val="6.1641481660805415E-2"/>
          <c:w val="5.8610009384713918E-2"/>
          <c:h val="0.2316191966591951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extLst>
      <c:ext uri="{0b15fc19-7d7d-44ad-8c2d-2c3a37ce22c3}">
        <chartProps xmlns="https://web.wps.cn/et/2018/main" chartId="{653e439c-a1df-45f9-ac5a-cadaea00f8dc}"/>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Series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pivotSource>
    <c:name>[Digital DIY_Dashboard.xls.xlsx]Analysis!Salesperson</c:name>
    <c:fmtId val="4"/>
  </c:pivotSource>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Sales by Salesperson</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ivotFmts>
      <c:pivotFmt>
        <c:idx val="0"/>
        <c:spPr>
          <a:solidFill>
            <a:srgbClr val="002060"/>
          </a:solidFill>
          <a:ln>
            <a:solidFill>
              <a:schemeClr val="bg1"/>
            </a:solid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006600"/>
          </a:solidFill>
          <a:ln>
            <a:solidFill>
              <a:schemeClr val="bg1"/>
            </a:solid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3563951758677401"/>
          <c:y val="0.121556379268747"/>
          <c:w val="0.81715076970664902"/>
          <c:h val="0.83588211640675802"/>
        </c:manualLayout>
      </c:layout>
      <c:barChart>
        <c:barDir val="bar"/>
        <c:grouping val="clustered"/>
        <c:varyColors val="0"/>
        <c:ser>
          <c:idx val="0"/>
          <c:order val="0"/>
          <c:tx>
            <c:strRef>
              <c:f>Analysis!$G$2</c:f>
              <c:strCache>
                <c:ptCount val="1"/>
                <c:pt idx="0">
                  <c:v>Sales </c:v>
                </c:pt>
              </c:strCache>
            </c:strRef>
          </c:tx>
          <c:spPr>
            <a:solidFill>
              <a:srgbClr val="002060"/>
            </a:solidFill>
            <a:ln>
              <a:solidFill>
                <a:schemeClr val="bg1"/>
              </a:solid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Analysis!$F$3:$F$10</c:f>
              <c:strCache>
                <c:ptCount val="7"/>
                <c:pt idx="0">
                  <c:v>Noah</c:v>
                </c:pt>
                <c:pt idx="1">
                  <c:v>Ava</c:v>
                </c:pt>
                <c:pt idx="2">
                  <c:v>Charlotte</c:v>
                </c:pt>
                <c:pt idx="3">
                  <c:v>Liam</c:v>
                </c:pt>
                <c:pt idx="4">
                  <c:v>Emma</c:v>
                </c:pt>
                <c:pt idx="5">
                  <c:v>Sophia</c:v>
                </c:pt>
                <c:pt idx="6">
                  <c:v>Oliver</c:v>
                </c:pt>
              </c:strCache>
            </c:strRef>
          </c:cat>
          <c:val>
            <c:numRef>
              <c:f>Analysis!$G$3:$G$10</c:f>
              <c:numCache>
                <c:formatCode>#,##0</c:formatCode>
                <c:ptCount val="7"/>
                <c:pt idx="0">
                  <c:v>102848.55000000002</c:v>
                </c:pt>
                <c:pt idx="1">
                  <c:v>119548.75000000001</c:v>
                </c:pt>
                <c:pt idx="2">
                  <c:v>133667.82000000004</c:v>
                </c:pt>
                <c:pt idx="3">
                  <c:v>141381.39000000001</c:v>
                </c:pt>
                <c:pt idx="4">
                  <c:v>141411.59000000005</c:v>
                </c:pt>
                <c:pt idx="5">
                  <c:v>143615.82000000004</c:v>
                </c:pt>
                <c:pt idx="6">
                  <c:v>165067.43000000008</c:v>
                </c:pt>
              </c:numCache>
            </c:numRef>
          </c:val>
          <c:extLst>
            <c:ext xmlns:c16="http://schemas.microsoft.com/office/drawing/2014/chart" uri="{C3380CC4-5D6E-409C-BE32-E72D297353CC}">
              <c16:uniqueId val="{00000000-AC02-44D3-B164-B1B635CFDBC3}"/>
            </c:ext>
          </c:extLst>
        </c:ser>
        <c:ser>
          <c:idx val="1"/>
          <c:order val="1"/>
          <c:tx>
            <c:strRef>
              <c:f>Analysis!$H$2</c:f>
              <c:strCache>
                <c:ptCount val="1"/>
                <c:pt idx="0">
                  <c:v>Profit </c:v>
                </c:pt>
              </c:strCache>
            </c:strRef>
          </c:tx>
          <c:spPr>
            <a:solidFill>
              <a:srgbClr val="006600"/>
            </a:solidFill>
            <a:ln>
              <a:solidFill>
                <a:schemeClr val="bg1"/>
              </a:solid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Analysis!$F$3:$F$10</c:f>
              <c:strCache>
                <c:ptCount val="7"/>
                <c:pt idx="0">
                  <c:v>Noah</c:v>
                </c:pt>
                <c:pt idx="1">
                  <c:v>Ava</c:v>
                </c:pt>
                <c:pt idx="2">
                  <c:v>Charlotte</c:v>
                </c:pt>
                <c:pt idx="3">
                  <c:v>Liam</c:v>
                </c:pt>
                <c:pt idx="4">
                  <c:v>Emma</c:v>
                </c:pt>
                <c:pt idx="5">
                  <c:v>Sophia</c:v>
                </c:pt>
                <c:pt idx="6">
                  <c:v>Oliver</c:v>
                </c:pt>
              </c:strCache>
            </c:strRef>
          </c:cat>
          <c:val>
            <c:numRef>
              <c:f>Analysis!$H$3:$H$10</c:f>
              <c:numCache>
                <c:formatCode>#,##0</c:formatCode>
                <c:ptCount val="7"/>
                <c:pt idx="0">
                  <c:v>49488.179999999986</c:v>
                </c:pt>
                <c:pt idx="1">
                  <c:v>52767.859999999986</c:v>
                </c:pt>
                <c:pt idx="2">
                  <c:v>75647.92</c:v>
                </c:pt>
                <c:pt idx="3">
                  <c:v>49646.26999999999</c:v>
                </c:pt>
                <c:pt idx="4">
                  <c:v>73058.53</c:v>
                </c:pt>
                <c:pt idx="5">
                  <c:v>66714.679999999993</c:v>
                </c:pt>
                <c:pt idx="6">
                  <c:v>65417.25999999998</c:v>
                </c:pt>
              </c:numCache>
            </c:numRef>
          </c:val>
          <c:extLst>
            <c:ext xmlns:c16="http://schemas.microsoft.com/office/drawing/2014/chart" uri="{C3380CC4-5D6E-409C-BE32-E72D297353CC}">
              <c16:uniqueId val="{00000001-AC02-44D3-B164-B1B635CFDBC3}"/>
            </c:ext>
          </c:extLst>
        </c:ser>
        <c:dLbls>
          <c:showLegendKey val="0"/>
          <c:showVal val="1"/>
          <c:showCatName val="0"/>
          <c:showSerName val="0"/>
          <c:showPercent val="0"/>
          <c:showBubbleSize val="0"/>
        </c:dLbls>
        <c:gapWidth val="115"/>
        <c:overlap val="-20"/>
        <c:axId val="238461448"/>
        <c:axId val="238463496"/>
      </c:barChart>
      <c:catAx>
        <c:axId val="238461448"/>
        <c:scaling>
          <c:orientation val="minMax"/>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38463496"/>
        <c:crosses val="autoZero"/>
        <c:auto val="1"/>
        <c:lblAlgn val="ctr"/>
        <c:lblOffset val="100"/>
        <c:noMultiLvlLbl val="0"/>
      </c:catAx>
      <c:valAx>
        <c:axId val="238463496"/>
        <c:scaling>
          <c:orientation val="minMax"/>
        </c:scaling>
        <c:delete val="0"/>
        <c:axPos val="b"/>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23846144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extLst>
      <c:ext uri="{0b15fc19-7d7d-44ad-8c2d-2c3a37ce22c3}">
        <chartProps xmlns="https://web.wps.cn/et/2018/main" chartId="{b00a551d-c2ea-4917-a34b-ca03767b50ab}"/>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Series val="1"/>
      </c14:pivotOptions>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pivotSource>
    <c:name>[Digital DIY_Dashboard.xls.xlsx]Analysis!Category</c:name>
    <c:fmtId val="7"/>
  </c:pivotSource>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Sales by Category</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ivotFmts>
      <c:pivotFmt>
        <c:idx val="0"/>
        <c:spPr>
          <a:solidFill>
            <a:srgbClr val="002060"/>
          </a:solidFill>
          <a:ln>
            <a:solidFill>
              <a:schemeClr val="bg1"/>
            </a:solid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008000"/>
          </a:solidFill>
          <a:ln>
            <a:solidFill>
              <a:schemeClr val="bg1"/>
            </a:solid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7704238033449801"/>
          <c:y val="0.161445030337384"/>
          <c:w val="0.65412806236748999"/>
          <c:h val="0.75428338327178102"/>
        </c:manualLayout>
      </c:layout>
      <c:barChart>
        <c:barDir val="bar"/>
        <c:grouping val="clustered"/>
        <c:varyColors val="0"/>
        <c:ser>
          <c:idx val="0"/>
          <c:order val="0"/>
          <c:tx>
            <c:strRef>
              <c:f>Analysis!$K$2</c:f>
              <c:strCache>
                <c:ptCount val="1"/>
                <c:pt idx="0">
                  <c:v>Sales </c:v>
                </c:pt>
              </c:strCache>
            </c:strRef>
          </c:tx>
          <c:spPr>
            <a:solidFill>
              <a:srgbClr val="002060"/>
            </a:solidFill>
            <a:ln>
              <a:solidFill>
                <a:schemeClr val="bg1"/>
              </a:solid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Analysis!$J$3:$J$8</c:f>
              <c:strCache>
                <c:ptCount val="5"/>
                <c:pt idx="0">
                  <c:v>Grocery</c:v>
                </c:pt>
                <c:pt idx="1">
                  <c:v>Apparel</c:v>
                </c:pt>
                <c:pt idx="2">
                  <c:v>Appliances</c:v>
                </c:pt>
                <c:pt idx="3">
                  <c:v>Gadgets</c:v>
                </c:pt>
                <c:pt idx="4">
                  <c:v>Fitness</c:v>
                </c:pt>
              </c:strCache>
            </c:strRef>
          </c:cat>
          <c:val>
            <c:numRef>
              <c:f>Analysis!$K$3:$K$8</c:f>
              <c:numCache>
                <c:formatCode>#,##0</c:formatCode>
                <c:ptCount val="5"/>
                <c:pt idx="0">
                  <c:v>164324.01000000004</c:v>
                </c:pt>
                <c:pt idx="1">
                  <c:v>181840.90000000005</c:v>
                </c:pt>
                <c:pt idx="2">
                  <c:v>183415.70000000007</c:v>
                </c:pt>
                <c:pt idx="3">
                  <c:v>188414.93000000008</c:v>
                </c:pt>
                <c:pt idx="4">
                  <c:v>229545.81000000011</c:v>
                </c:pt>
              </c:numCache>
            </c:numRef>
          </c:val>
          <c:extLst>
            <c:ext xmlns:c16="http://schemas.microsoft.com/office/drawing/2014/chart" uri="{C3380CC4-5D6E-409C-BE32-E72D297353CC}">
              <c16:uniqueId val="{00000000-93D3-40C9-8A69-F52B96980B7D}"/>
            </c:ext>
          </c:extLst>
        </c:ser>
        <c:ser>
          <c:idx val="1"/>
          <c:order val="1"/>
          <c:tx>
            <c:strRef>
              <c:f>Analysis!$L$2</c:f>
              <c:strCache>
                <c:ptCount val="1"/>
                <c:pt idx="0">
                  <c:v>Profit </c:v>
                </c:pt>
              </c:strCache>
            </c:strRef>
          </c:tx>
          <c:spPr>
            <a:solidFill>
              <a:srgbClr val="008000"/>
            </a:solidFill>
            <a:ln>
              <a:solidFill>
                <a:schemeClr val="bg1"/>
              </a:solidFill>
            </a:ln>
            <a:effectLst>
              <a:outerShdw blurRad="57150" dist="19050" dir="5400000" algn="ctr" rotWithShape="0">
                <a:srgbClr val="000000">
                  <a:alpha val="63000"/>
                </a:srgbClr>
              </a:outerShdw>
            </a:effectLst>
          </c:spPr>
          <c:invertIfNegative val="0"/>
          <c:cat>
            <c:strRef>
              <c:f>Analysis!$J$3:$J$8</c:f>
              <c:strCache>
                <c:ptCount val="5"/>
                <c:pt idx="0">
                  <c:v>Grocery</c:v>
                </c:pt>
                <c:pt idx="1">
                  <c:v>Apparel</c:v>
                </c:pt>
                <c:pt idx="2">
                  <c:v>Appliances</c:v>
                </c:pt>
                <c:pt idx="3">
                  <c:v>Gadgets</c:v>
                </c:pt>
                <c:pt idx="4">
                  <c:v>Fitness</c:v>
                </c:pt>
              </c:strCache>
            </c:strRef>
          </c:cat>
          <c:val>
            <c:numRef>
              <c:f>Analysis!$L$3:$L$8</c:f>
              <c:numCache>
                <c:formatCode>#,##0</c:formatCode>
                <c:ptCount val="5"/>
                <c:pt idx="0">
                  <c:v>70449.83</c:v>
                </c:pt>
                <c:pt idx="1">
                  <c:v>86462.160000000018</c:v>
                </c:pt>
                <c:pt idx="2">
                  <c:v>89048.650000000038</c:v>
                </c:pt>
                <c:pt idx="3">
                  <c:v>83474.310000000012</c:v>
                </c:pt>
                <c:pt idx="4">
                  <c:v>103305.75000000006</c:v>
                </c:pt>
              </c:numCache>
            </c:numRef>
          </c:val>
          <c:extLst>
            <c:ext xmlns:c16="http://schemas.microsoft.com/office/drawing/2014/chart" uri="{C3380CC4-5D6E-409C-BE32-E72D297353CC}">
              <c16:uniqueId val="{00000001-93D3-40C9-8A69-F52B96980B7D}"/>
            </c:ext>
          </c:extLst>
        </c:ser>
        <c:dLbls>
          <c:showLegendKey val="0"/>
          <c:showVal val="0"/>
          <c:showCatName val="0"/>
          <c:showSerName val="0"/>
          <c:showPercent val="0"/>
          <c:showBubbleSize val="0"/>
        </c:dLbls>
        <c:gapWidth val="115"/>
        <c:overlap val="-20"/>
        <c:axId val="855878151"/>
        <c:axId val="855880199"/>
      </c:barChart>
      <c:catAx>
        <c:axId val="855878151"/>
        <c:scaling>
          <c:orientation val="minMax"/>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855880199"/>
        <c:crosses val="autoZero"/>
        <c:auto val="1"/>
        <c:lblAlgn val="ctr"/>
        <c:lblOffset val="100"/>
        <c:noMultiLvlLbl val="0"/>
      </c:catAx>
      <c:valAx>
        <c:axId val="855880199"/>
        <c:scaling>
          <c:orientation val="minMax"/>
        </c:scaling>
        <c:delete val="0"/>
        <c:axPos val="b"/>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85587815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zero"/>
    <c:showDLblsOverMax val="0"/>
    <c:extLst>
      <c:ext uri="{0b15fc19-7d7d-44ad-8c2d-2c3a37ce22c3}">
        <chartProps xmlns="https://web.wps.cn/et/2018/main" chartId="{7d4d8321-21de-4b63-b66f-350a9f64a4b0}"/>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Series val="1"/>
      </c14:pivotOptions>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v>Series1</c:v>
          </c:tx>
          <c:spPr>
            <a:ln w="19050">
              <a:noFill/>
            </a:ln>
          </c:spPr>
          <c:explosion val="5"/>
          <c:dPt>
            <c:idx val="0"/>
            <c:bubble3D val="0"/>
            <c:spPr>
              <a:solidFill>
                <a:schemeClr val="accent2"/>
              </a:solidFill>
              <a:ln w="19050">
                <a:noFill/>
              </a:ln>
              <a:effectLst/>
            </c:spPr>
            <c:extLst>
              <c:ext xmlns:c16="http://schemas.microsoft.com/office/drawing/2014/chart" uri="{C3380CC4-5D6E-409C-BE32-E72D297353CC}">
                <c16:uniqueId val="{00000001-EA30-4413-92A3-B5306C5D3B70}"/>
              </c:ext>
            </c:extLst>
          </c:dPt>
          <c:dPt>
            <c:idx val="1"/>
            <c:bubble3D val="0"/>
            <c:spPr>
              <a:solidFill>
                <a:schemeClr val="tx1">
                  <a:lumMod val="75000"/>
                  <a:lumOff val="25000"/>
                </a:schemeClr>
              </a:solidFill>
              <a:ln w="19050">
                <a:noFill/>
              </a:ln>
              <a:effectLst/>
            </c:spPr>
            <c:extLst>
              <c:ext xmlns:c16="http://schemas.microsoft.com/office/drawing/2014/chart" uri="{C3380CC4-5D6E-409C-BE32-E72D297353CC}">
                <c16:uniqueId val="{00000003-EA30-4413-92A3-B5306C5D3B70}"/>
              </c:ext>
            </c:extLst>
          </c:dPt>
          <c:cat>
            <c:numLit>
              <c:formatCode>General</c:formatCode>
              <c:ptCount val="2"/>
              <c:pt idx="0">
                <c:v>0</c:v>
              </c:pt>
              <c:pt idx="1">
                <c:v>0</c:v>
              </c:pt>
            </c:numLit>
          </c:cat>
          <c:val>
            <c:numLit>
              <c:formatCode>General</c:formatCode>
              <c:ptCount val="2"/>
              <c:pt idx="0">
                <c:v>0.45663263561484202</c:v>
              </c:pt>
              <c:pt idx="1">
                <c:v>0.54336736438515798</c:v>
              </c:pt>
            </c:numLit>
          </c:val>
          <c:extLst>
            <c:ext xmlns:c16="http://schemas.microsoft.com/office/drawing/2014/chart" uri="{C3380CC4-5D6E-409C-BE32-E72D297353CC}">
              <c16:uniqueId val="{00000004-EA30-4413-92A3-B5306C5D3B70}"/>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uri="{0b15fc19-7d7d-44ad-8c2d-2c3a37ce22c3}">
        <chartProps xmlns="https://web.wps.cn/et/2018/main" chartId="{de7c60d6-e7ea-4fbf-9568-3f4591e83c9c}"/>
      </c:ext>
    </c:extLst>
  </c:chart>
  <c:spPr>
    <a:noFill/>
    <a:ln w="9525" cap="flat" cmpd="sng" algn="ctr">
      <a:noFill/>
      <a:round/>
    </a:ln>
    <a:effectLst/>
  </c:spPr>
  <c:txPr>
    <a:bodyPr/>
    <a:lstStyle/>
    <a:p>
      <a:pPr>
        <a:defRPr lang="en-US"/>
      </a:pPr>
      <a:endParaRPr lang="en-US"/>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_xlchart.v5.1</cx:f>
        <cx:nf>_xlchart.v5.0</cx:nf>
      </cx:strDim>
      <cx:numDim type="colorVal">
        <cx:f>_xlchart.v5.3</cx:f>
        <cx:nf>_xlchart.v5.2</cx:nf>
      </cx:numDim>
    </cx:data>
  </cx:chartData>
  <cx:chart>
    <cx:title pos="t" align="ctr" overlay="0">
      <cx:tx>
        <cx:txData>
          <cx:v>Sales by Sate</cx:v>
        </cx:txData>
      </cx:tx>
      <cx:txPr>
        <a:bodyPr spcFirstLastPara="1" vertOverflow="ellipsis" horzOverflow="overflow" wrap="square" lIns="0" tIns="0" rIns="0" bIns="0" anchor="ctr" anchorCtr="1"/>
        <a:lstStyle/>
        <a:p>
          <a:pPr algn="ctr" rtl="0">
            <a:defRPr/>
          </a:pPr>
          <a:r>
            <a:rPr lang="en-US" sz="1400" b="0" i="0" u="none" strike="noStrike" baseline="0">
              <a:solidFill>
                <a:srgbClr val="E6E6E6">
                  <a:lumMod val="95000"/>
                </a:srgbClr>
              </a:solidFill>
              <a:latin typeface="Aptos Narrow"/>
            </a:rPr>
            <a:t>Sales by Sate</a:t>
          </a:r>
        </a:p>
      </cx:txPr>
    </cx:title>
    <cx:plotArea>
      <cx:plotAreaRegion>
        <cx:series layoutId="regionMap" uniqueId="{F80ACECE-6C59-4C4E-879D-ABA0A051BE8E}">
          <cx:dataId val="0"/>
          <cx:layoutPr>
            <cx:geography cultureLanguage="en-US" cultureRegion="IN" attribution="Powered by Bing">
              <cx:geoCache provider="{E9337A44-BEBE-4D9F-B70C-5C5E7DAFC167}">
                <cx:binary>1H1Zc9w4su5fcfj50k3s4MT0ibisYlGS96Xb7X5hqG2ZBFcQILj9+pvlXkLCSNYMZuLGGb90tEqV
BDPx5YYPqb9/Xv/2ub25Nk/Wru3t3z6vPz6tpkn/7Ycf7Ofqpru2zzr12Qx2+Do9+zx0Pwxfv6rP
Nz98MdeL6ssfcIzoD5+razPdrE//5+8grbwZXgyfryc19G/djdne3VjXTvY7n9370ZPrL53qj8pO
Rn2e0I9Pn1+b/nq6bq6fPrnpJzVtHzZ98+PTO7/29MkPvrB/ePCTFtY2uS/wXUSfCRRTTCmOv/1D
T5+0Q1/+8bHgzxAXCWKEJN/+kT8f/eq6g6//Uyv6tp7rL1/MjbXwTt/+e+erd14APvm/T598Hlw/
nTVXghJ/fHrZf1Hw1soOh98/OAzn1V+++va6P9zV+f/83fsBKMD7yS2z+Np67KN/sMrLa7D9ta0m
85+0S/KMMhxLwpKH7BLLhGD6u1kSdtcu/+Sa7rfMnS97tnl58V9lm5+mCXD9xlx/ubHVnyr691GD
+bMEE8YR+t048V3UyPgZ45wwLO9HzT+9qvvt433ds9BPb/5XW+h+YN92Z3d+4190Zxg/A7WzGMs/
3Bm+686SZ4QTLmLCfjec+HNP/O7O/nAzD6/mfoP88bU7C//f7bM+XHeqffLq+ov7UwH/PigQehYj
DoiQ8q7S5TMaixjHzNP2P7eI+1V++7seAD5AUPgvMsXHGzs9SW/68rr9z9kCk2eSUcRiATq/Fc+l
eJYIzBP6h2Py48Y/uZj7bXLny55RPqb/VUY53rSV+g+aQz7jFFKomPN7o7l4hhCjQjL0ezjnfz76
d7f06Grut8cfX/MscXzxX2WJd9f1tZ2q6/5Plfz7jgqiN5OUYCLFH9nTHYyIM3ZihCUSvxvLy63+
qRXdb5FbX/Ws8u7q/69VHs6H/6oWjlBqZN/KjFsp8fc//fbWUP14X71TrdxxzX8a9fILlCIIiou/
ipeziD++d09s/uv3b2Bz/Pg0Ec8oQoIwRiiHeoUnT58s4Fd/fMrlM5QArGQMiTQkBQQytX4wU/Xj
UyKegXvkLOExTwgk2vTpEzu480f8meAx+EgpsKCIJwn+q7B7M7RbOfR/6eGP/3/Su+7NoPrJ/vgU
5Ojff+u8zAgjKqhgsOXg55+v30HNCL+E/o8t1mJoVMIvKnRM2Gs7wx746/3/BbmgtttyE6xmbttV
ZBOr2ird9237WGG+/l4s/V4r/QviIYW6Lb4WUbMtay+yyozGvFv4HpcfynUfvn5/+eDU7lULWOS2
/KTbG+magmcJZnZ/q1GXxGlFaobSmMYdTikZp+L0/Yc9ZIP47sMs2L5eyp5nqyWSpDImpUmHjctf
vy8fwup9LyNg491+GZGMsa6TjWcOafoSoYV275e4jvmLTU79mkdi5ybttlG/+/4DH3ghAbnW7Qdq
GetZnB84t4lYr4bKFe5AratU9v0HnFd+z649JxC3HyDVvsSTIyxbGiuWK76RAh90Y3H1gjVVjV8i
17jmMNqx30QatxSNp7ivZgOV4/d2Nzqb5r4FnPfNLdho0dmG2Y1lrizn8SCxzAVBX3VDxqVJx3KZ
u9RtInoxLCVqMoeHQfZpVErcQej73hIe0jEEgNsraMutm1u2gAokZgdihq+CLeqR93tI+Pnnt15v
AKQucptYtm1W/BIP25AWs6tfhy3d8w2trBW3xLCsIUrdxNDUetFHqnGHMPGebxiihemxYixrJzH/
jJaRpmuxizDPIzzPYNql1hqPLJuGaN+zeI1mc+R6GETg8j1vgNcSya2twRsM1NWHjfOVpuMIUDoG
6ecch24bF9db1A9WR3k/bIK/sQraRj930xQ94jsf2DzcQ7+VsYuXlcl8H1CXbSWNTLqqxppHFHTe
4fdgj3vgT4aGtg5vRT5Ecu9Oi0F6ztplQ+o4qoomgY/xIE7oUMhFRyKfJoeni54PfZztPWrXTKtp
WcOgxj0cj8M8FmTtZK5xs39ozFa97gVPPnzf1g/pygPy0qwSLZB25DhaVdZaI8iLkm7D+LFhslkf
UdVDFid3d1QlS91IoWVuWrpdRt0ev05KZFqotwJcHfcBXagtBuXw3IkRr2lcr/QT3wedhYn3EO1m
MQgJVVE+t2CBqS27jLpI6MDVe3h2ivRbu9Uyp3ZuwAabXKPUxpvawx7APDw3ScTGZAXtJ6gb+0uN
WL9kphb78iZIQcwDtMAbsShaeZ7YSv0spLVvVlWO2yPrPwPqHjyfOzC3/VGXzAurXSnyrrVj8U50
3eh+JuOexFdTVCXiLeS6hF+GvYuHarEZqIChC5RrQid1Me1kTdKq6ZY4DM/Mw/OqtpFP2Ii8saWm
l7bDs0xrR81jsfms9fvU5UF6K+sy7hbYT2OxaXOsSyLEmy7aZ35VTkXXZGuJt/6XtpPkV9eXS/+I
5h7KeZiH8nYtCzHsC/jdVrb6qopsISCzbxJI6+S01HRK+6ne54OquO5OzbqX4sjpQob3czxxF6hg
zxtsBY+EbKIi70TkjkQtIpeiJY9sRnRG/X3q9bwBm6dVjXhMchLvZsh2VMxTxop9by90QsT2urTd
8FVHdOku6C579molBPcvsZCy/kU2mLFHlvKAV2We45B9zfSwKJprUVhy4Htyo9d1GcOcNvXcRmsI
R9tai9xEesnLCdE2LYksvwQBjXpOwyHDZV2XNC/1Kj8xCKWvbBx1YT6bej5jJGVfR5FIctZCJXNw
SHZ76pTZ7CO77AGUUc9PWDVuDK9G5tO2FPhSUmPi31aNAHEVruIh7ZXTXYp3rsvPutstDjSL5z/I
0rewiQzPuSw6l+oR2y7dHI0CwwX1/MdO92Z03IjMjQxlfJvL486H6Bhmds9J8CKJ+3pc99y6csr3
XtQpN7p+xAc9AAnqYR8a+1W0QmjIa6y6A55QfSy2AQduKg/6UPUMEqlhzzHUjWlcoY99SR/LWh9a
uodmxHVP17bc81Js00u39THkAmOF6rB9Qzw4V7WbNDHbnkdFl1zieW2OBZE0DzIr8dBM9Mz01ID0
qcD0sBBhU9shFbh2D82yx7ucBZg1mnB1aIibU94IGuZHiQflOo5MvBR2z0ek2pNN+vIwM7qfvq+Z
My7viRfEw2tfsGrfUbTkS8RuoOxs5hOdGt3n0yJ44Bt4kCWzmPu6KZacAHDfJdNQZ4gOTVg5TjzI
Tj2kQsvOl3ygjF/KhLljvfWB7oZ4kEVT1xZyr11e2pY+V20nXuq1DVy6h1gI1EXTIDLl41AX6GAY
tgdRrU0V5s2IB1pWlLaJdmjz6F6tV81UTi9cUbRhoMIeZKE/Gs3I1dPJuHKx78kSy/Y1M5JXYfsG
e6htkJrHcsYrpIRuPzSafdqSrX9k4z/g0LAHWlZHDZWymLOxrVBKrMPpmCQucOkeaImuKS5qOYPm
o08GQ37XJ2sRZlbsYbbRu4kiy/9YOsUjTtnMQ5fuo5XJwskKzVmyQNMYn6XbcMV4aG3iWRetBelr
nVQHJxuXco7rQLV7aK0okwOckoN0im9GRdtTqcrAzhb20NoAtU2qEoQnu+vyViQGKi++huUG2MPq
OhFRtFszZ2wqlnRFM06RLqawEIU8rHaVxv1AYpf1896nS6VuXL2jMK0jD6d2N5MeqsVlXVPRlFP2
KZotDhTu4TQumCFbFU2ZGOP+aFd1bd1uA4V7MB1tstaQCbus5kmV8lq1qTNYBEr3cCpIHZUqSmDp
iUMvLRyPvClE2YYdUSEPp6ujuKcgOd8RECvTvZecHaMpkjZwz3hQxeOadE6Xc77RrjdpRDTL9YKn
z9/PPB5wwAjf7ZsgVWAzrB1E1sK2V0lt0dE29ZaFSffA6kyhSbkxl08J+RXV+K2l5G2YaB+pdqu7
bYumXFXRK3CPnzYsAnuFsYfTRKlOoF5Meb1U8ugq9mFoiiHMoLGH076xkUmkc3mkJnVoa/FC4DEO
2+yxh1M4Fl60XWWU9e36RW3oI2bd8yCFxx5KpVrKCOL1loNYO6U7thVPN0vKMNcbezidS+aqhpop
BypD/AudwA+kVu0oLNOIPaC6scVxWwwu7wazH4dV/FYpXQSq3QNpIdUoZmVczjazHbpOw9Kbx05e
H4Bo7EE06TlVOuqmHE77k5fSluhlGxX6Y5hZPYjiCU8GaNmwHauiSkm3/CKkCjSph9GdDkldVI3L
DZtJiuT6qR3lm5B1Azv4ruOiC10XRUB2VNsP1G0vGbUvw0R7CB2WoignUk5ZXETRIaqLF2qPw/oD
NPEQipDWYo9wlPE4ed1t4pM0WxvkWmjiQTSqIE83A+ikrfq3Qzmciq4K8uT0TKe73V+netnICg38
bNjnC7Pg55QFRVB6Jqfclqw3NvFBQ23Hu/KFHNa8N0XQMStNPFiqdlor52DRuvtpn92hFj+H7RAP
km1SG703YERaNb+ZNXkrdx7kp2ji4dGNc7NuC5/yzdbow75NOK8dscewhXuIJH2x9rVKptxGQCXA
fXORFMkvQbKlh8imVZbBFYwoYwqy2yjm12CRsMAGNeHdXQIbexzbGEJypfiaMkujY5KIOQw40gOl
tLOYKJujbOTvzXCU0MUO04mHyKqsRjpW25Q7CWSOhVidopF/CBPuYXKB865t6wuboUpfLC2c7Y+k
nsJ2is/pMs7FTdSCcNmyN8Tpz4puJlArHi4TyrZ4lInNTEfeMJC9ujlUtgdNtChByIqgbYxJ/MLJ
sr4a6coDteKhs7J0biGfhY3Cdp7ucf1Ty6ugBItKD5tr4ujSJID8lWxTfYhpwYcjhgxIhbkWn8Kl
l44WcFYz5SXV19Eyf4TDh5+CtqJP1poJiQ0noBfnSnYcXaNSIrEIyiOoz9Qy1SygH73Cwtf1jRvi
q3UeAxEqPITWnYipqIjNZUNetkA4zKQQOFDjHkJdaYBz6eYpj3X7lkbtoTZVWJIi6F2HaFjUbyXp
bI4xw4elQ+aAaP01zJweQDc4UbCymyywGfin0q5XSrD3YaI9fK5mKhqJI5NvqF3SdhDjqe/qMBoG
9YlVA1v6ZAauUA5HSPux34dXgtjHOAZn1f5jl54KD6BOY9tUaDH5AFybNrXORM+jOd7eBWnGp1Qt
EQGvSB1YdN6+WMjgVit/CxPtRc8JAk+l+WDzhpfvVq0v464L24c+kWouZMPrlpp8n8cqm5cSH6O2
/xy2bg+caqeFNWtj86TSh4Zurzr5WNp5huA9xvQpU0sE/eBZC5NX3cxcagSvX45cr+lSY7cdwtbv
gZQ1/do3AzN5q8ivbUU/Rrr5ECbag+gKjMeWi8IA/md7MVuDUjTTsKM66rOlSlwxZQiGhVP0sZuj
PqWR/jls5X4MXUfdmLiyOcOKLtlO3EbTXrZVcwx7gIdTWpWldLKFLblGb1WHP6gxrBanPk2qVWyE
ghlEF1vydorV64LwoGMo6JHfdeit3IpunDeTk6LDeSTx9BaViwpi+lKfH4XFHLNZwU4s4n1LNzPm
hAay0+CA7+7Su7WIptVWJu9nHafxLE7jUoZ1h6nPhZoMdY4moHJwj8/nDT9v2RqGIebBM1nK1tVj
aXJRlH0q9u15YlTYuRn1mU4J7JJ4xY3J0TC/IWh8YeIpcN1eDDUKTif4Eo255fKjQuZt24xhRRzz
wFmstGtKXZucg2bSBEjo6bh1Mswf+mykidRjVA/JCOc21XgwuHnroiQsBfWpSHEMdVbP4jEvFenq
dIFGRebiiIcpxqci1XUCrLR6A9wkW3eQjvN3rYr3MIv6VKS5ZrwArt2Y74nBB2TpK4ikYafn1Kch
uaiXA1sH2C5DQuMGfO3W2CqVydyE9XCol+cCFzhOyrUH3ZfVIg49NM/yoqBj2DkC9elGW+OcNF2h
cxnZZjzMi+6+ukQsgUUj9YIp6nBMlyTSuak2e+xKXqegIXYKikc+4UiIdZXxHOvctRwfYg4kdgLV
bxom3UPs1AIDz5Je55aKckrRjpvrZlv7MlC+F01XZbhZVtDNUNVDqqbup7VFYTHP5xu1eFi6SDjQ
ey/1xWZje1raoboI0ozPN5rJTDbdLjqvC7Z/jIeivICrqboJUwzxmkYE/CTDG5g16YvRnoSThKas
GPgY+AAvrMJhXDP0egbNE7tcGiN/qsY2rDdPfcqRaDoMHGOjc0Gn96q0b5dmeh+mdy+slsW2kLYt
x1z0ya/9sKC0ovQxbu1ZyD15u080GqFlLiPX6ZyYWv4q4FDhwjXdHLhl8N1MZoqjddsJG3JAapJy
oL6k0RaJLEwxHlTNFsEZfQvS2by5lCF91fSPsZi+VaH3KcbD6ahWoNdJPOQzb8oihdPiGpyNUGtz
KLukbC46vS3vXWfbS2JJxPOpqkb2Aa64ifENNPyteZ+Ijl80cC45XNRNT3kqWgXN+HIdZbykO61H
89My4sgd4m3sm+uhqqLxwCGxxEfEoNeeCe1Wd2wRdMkOHE6p10s3RrLOsVgrelkM9bIdUAzdhF8i
YPZuJ0RqK45ErCBzadW0n8oxqSzctsO7O3UYr/vRzh3pf10FpcWbifKo/s0iNo653HEy52aF9z3q
aWdZHc9MHnqBUXPgmyjdRYmGMnnBZQ/3wuJxx++xTJZ0xtxcamXNnsdDIrfT0rUzPc6GliybxUKh
hd1WMz2Ure4GyGeTZDtIo4hIu0EZ9Hzpizq5bAmaaL6DtpcDI818ue9R98r0c0yPNJ7nPa0LU+zv
W1QPIiwL8dle3UodbxwZcs6qAbo+UYpLkoT5G5/pRWixQSLZ6rzi3U1Bm/eFUIHr9nzlDCcxa4th
3cwVuU3aq4KhsOYg9rwkm4GZgqCDlOMkWdMiSpo0adEQqBMvszFxSXgDh3Z5ies6XZvxK69NWNKH
PT9Zw/XWuRfxkLvN6VdwG0xdDGTqwlwZ9nKaiqvY9ZjbvDQNfUEhfwXmv5s+Bbky7DlK05XzPOt5
yBtZup+NHHdo5vdyClS75ynHXk1wTSQZ8gSayinD9YtqL8NumsE8sLtOPgYIMyr1kG+DLrrjEC91
vo6xCqxyfJoX6hXaIwI7kpcdWzNse7enImLNeAxSvk/1mrpxKaJqGnI4qPq6aHrFIht2o4MiD6na
LWYeNzHkVZwAj2yyYm0PJKnx17C1e3Cd2biT2WGdt2Oyy1QMI4EzdolxGBcDRsPcte6i+xbFawkJ
AoyzS51Y6kwpFZgg+HwvLZai3ksI4XBGYw7AKOMHHS1xHqYcD7NLDFelmeoHuFXbtleczGxK+Wh4
GL+f+mwvW/clEJkGcMO9E1dVT+JfoabdwlrB325D3brwLdZu3DsL+Sq0stbLghYuF/EkAje9h1pM
Wpeoc3SqVVce7DKWqZu6Lszh+JQvZNDqVqiT82jryU0FbPObvXNdGPOT+qQvhklfV3Wjc8bFHF02
SY8OcbEs7JGzwwfu1cEYqru7Hu62FgVvZZ/vLSLmg27UPBwK0WN9XOwQfYALZ6+iKGnrI2RxTXIo
EyhGT1XE2BBmfZ8fBpeCeexqyD+XbazkIepqGEDRVb1uT0Hg8AliPCY71Cxnz1RMqHjeqRLunW3j
NsWHsAd48XiPnYHrtbjPCUGqSdelXmhaN3QOTLBiD97c7p3pMTxgcxhoy7v7COz9z2GL9wJyO3Xb
lLi9z7Xp7WEtydd9YqEL98JxOe7I2kZ0OeS2pxY3VxjbsBZA7MG6i6K4XGCCSD7R2R6aiMJRw7K/
C1EKjAK7i4qpak2JlrnPC2dk5ipcph1TYaEShujclb4ImOjZg0VzZdbot65eyGcTQbgJW7uHaFvT
fqA96nLItV6JeX/ejuUjs1zOG/ofS0Xi88TKFc4ZuRn63K64ukKtkSlMJ12CghjxqWJLw5WcG9Ll
pJFDmdZSjleVcH0VBFPiE8Zosg6E93GXC9bXhzGRFw1FW1AcID5lzOi+LItE9XlCq+WFNR09iKme
337fpucc5D7FeyBNlmabFwTxvd3pCCl/bMska2M0DBmHqq4PyrGIzyGTGy8kJ+WQx45MOq3YVJ+h
FSdDUCyGy+53d34XKTvOiYK9yfB7N8XvSlSEbXufRQaTLCYZG1g7dNfYURlo5e8O9WHm9WlkPWzG
qAFWYIaEKd7NW6Tf9xULu80EU9fuqqVVPXIxtu3ZB8u3uiMsnxSTYUqXXuasobsQF13fwmE4dCWG
Ub6NaKkCFeNlzW6b+s1tqgWGAIxwOsDlw/HT3ibDHCjfi60wkKYo9GTafDfiN+gdvexE9fH7oHrA
m0kvqtI5htNquCEIl1aHok5H6+abhYxhozeAtXTXqArKt74qzmrXsoCGo5WXHWcucLt7kXXAtVt3
A4svygraTgjrFEaqBEYon1KW8F1szEL/DS0T2o69Aj7Coe77eg5qvhCfUibnpdCQ2bY5qvh2lGUc
vxngPt+7IMv6rLKNK+hwLWN0LFG5Dld1jOJXGGvmHln9t2b3Pf7YJ5bBKEu8cu5g63DHutcjQr27
UM08mhMUYg6fYJYet8eRtevwItqgKnihRT12nzAi9OQ43i8FjTaWJnvhYLrCFjXN665nKz5047ip
w15Wxf7bUGzKnXoNMffgWL1+Jh2lz2ddT1ebquYTKdwCImAGRpXGnaL7hwrB/Za3zXlOxYdeSW2P
ULDRHT41y6GKgfn5qtZVtB/ht616SXAxzEGJJPEJccBrHPH5QnJWFqh+NSdN8gIrXAYGWOE5miFq
2ADd0SbHa3zD8fg2QeWbsO3i+RioNbcu4kuTkx14ti2ml3iwjw3SOHvZ+7aK52Wci7pyt2uTjxpm
dVwau7fLMdmA9XBcoEIoL3nC2yqou0aE53PQmDBOZ9bkkY54RpulPe26LX8K05Pnc6qtcFAjkiaf
B1odo2L/ONX4MT2d7XifnrzUAMWlco1xTc5bp94Dq5q+llW5Xq81ih7pbD7wCJ8oFxeJKLEem8yu
pOHHahrNqNLZQLP9Ui1wo+2RovoBk/szyICeULqZt2UGf0SgaU6OrQjYYVGbqW6X+ACM7rCuEszt
vhtjygp6J4VpQWk9joDoxj+CIwoMYNzLGyIYOAKNgL7JERzHTWQ5TQQ94qAfssT557c7PgS4nDvc
wT025Simy6S17DTIBM79eTm3cRC7gHAP1wxkc6VEBGM6YJAg3HUvf0lGEXa1Faam330HuyWjUpup
cyHYdALOtUyLCgUWKz6RblbQiiQOVbmikp70vHVHmaiwOo57QI65Rm0r2uKIZnUVFySlAw/UuQfj
jcStHSYQve80K5Lx1CkcVh/6HLoNpq4pmzTFsVH4uWDR85GHdfGIz6EDWuF5EK4qjrpexqva2imP
GHkf5DZ9Cl3BRDVvJILNjkqbaW1ouiUtPYVJ91AaJ40pWBypXCirnwPr9eNYbmHDYWF68N09XnJR
RjN2Km833J5cMvUX8diGUVGJT6OLthXOUzqjclXX41FX8kUkjM3C9OLBc63j0VkyJMepo2o9Ybz8
pE3ThDUV4U8q3NVMNSTT2NI+Ofbz+Kpph7w2Q1gQ96l0W7WuZVdCItVOTqW96+PD3rJHPO8DRY/P
pJuBnb/DDT8AkZ2HFFhjB81honCQzn0q3Q5Deuw8aQW3lrrt0Jd6GNPC9EkYIY34XLqk2+DORcMS
uGg17DiVbWGeD2ujwu5BApH1rlEd74tejCQ5dssOZ7ZvgQXwiGa+nfPck974XDrKdwTDqcoqR1tE
5uex6hhcMCphcOgHmJQ05IolO0nFOHcs49BdWw7j1LAZxnFqvp1Gl8RjtmtU4utOMDznhSRKBHXg
ic/CW6MRwdyN6Vwumam8VCSWLqtsY/tj2L7wAnGv1MQlqsRxNRUHB7XVrj9U8NdjyOewB3hgN1Pj
9rnQLnNDpbNO0uWoExrUaSY+DQ9SNkY06VyGznO/FjbCTW0qgvjVhHqhWIuZ2mIC4bOD2c2tpWM6
tDiM40eoF41p5eA2vOtdhmukD6RBdQodid+ClO6T8IZGyjgmxZTNuOpSGUVwgWulcVhc80l4JXBN
YxqRKRuAWZMOjSlftYJMP4et3UM6XbQmiI9TFiVw6kGbvczUxgIV44VkZRY0wEHslMGMSvym79bm
Nx7vIiwN8gl4O6uWcXKzzfqetweYXA0TYWgRNvWEEA+qbTKRnUhmMyVWc2LFBPPFoybsjJ34JDyy
YLK3zWQzsnQVMK6mD3C9en3Exz4Q2vxhX24ZYWSW2Gy2CbSnTdyYg2gCc5XzX0m4XbGwxvGIjKD1
vYNxLcu0fY1NFXaXEO483hUe7bobi5a4rITbM8dkqaoD+OOww3vic792uAZRqBkSK6Hxb7Yj77sK
h12vJj71q+qgpTxo6jIVmzhdNS6yogAa3fdR+kCZ6E/5alEz4mYg8sSLls1vKtep7rRx3JoTNRqi
4Pcf88DG8ZlgxUwKimp4Cfh7ZdFxxqw89KsLY4IRf96XrgoxTRykl2WvjhJoYIdk2L6ELd2Da1OD
OwA+o8n0qreD6sb6aLsiLPD5TLBE03jqGDPZ3Lj51FUSpzDAeA+LfD4TbOsI57tZTDZVe3tCtvlp
RzULNKkH173q6D5AryfTshKHrl3rA1BSw2j/xCeC9WITk5CFzqIuMod6131K9BY2uYn4NLCC0tag
mutMTWN12FnXHiSMyT8G7RifA+bQBi1nU8pTXff7hz3W68913D82t/4BKPkssIIsC3JAVs6YQXAf
5ZxwaIwe6xE+JN0LrPAXbqBdvSXJiUbQOp+jz0PbfwhTi1fpNgijAv5+hjjBnK+iTecd2IlTtdog
Hivx6V+oHciwxyY5Md31QMCtV1694KjtZRhWz38p6HZ80lY6yOJ1ckosSusEX7VxYCbmk79gENc4
bRhEdxTC35kP0YcREonP/II/BqGKSozJaT+PPmoWRA+0kktYQvCN83Sry1jHbTXt20CPMIXrojf6
/3H2ZVuS4li2v1Irn5tqMWi6q7MeADM389k9PDyGF1YMnoBAIJBAiK+/27Lr3u6MzqzslavyoSI8
3BwHJJ2zzx4eCftrboLpj7QvQkEqSrXOSgb6gxqi22xon/7Sm/g/KF+wEWrmdMjKhC06vspMD911
4/Xy/q99/g+l72DiSfXLyI/ZGG+wUM9sdn2R6v2Zn+Dlc36n0/2Rz9VGncmEr9hRm8ieXLWu+t5y
UtcH6FR5da717ps7t1f/i+b6V8Xo7/3QH5YvD0k1rGrq0bZuftiKuG/7xBy6DquuPzbV1vX5NGrE
1eRDOuFs31SYB34ee8MafURjrTqd93u3hnNThaj6kqYetLuBgNLa5akKu/c5ihwz3XYsFuZutZWP
2XmLMj51+bz3ddTmJJVtWuez4waF0Mjw6HIqp7H+YuZGL3GedbzV53TvYPdcBjT0vC7DtPq56EKq
tnewkPNrm9MOET+w+Q7tZoc8lkvEslwGWMN3p9h0DNb3Gpil0zl0Bf2CC7R8HN6bRKORUVyJX7TR
+Ot5mbK1ZKD7pvmCO9QV6+qT9moPy4bUpY6kdvgyArTlS77NMYl9TgWrm09Dm3Xym64XBP1AyLmP
s87h9qXCxwtJ72R2HbZ8gGmULbxvbdyVHMLJ6rBjZJMcoqTabFEJvGmyWJkPVJfJulNyE4uVyWNL
l11DFzaN4YSUgKHgzKzsTpGlFSVpU58WDWcTqjChRSk0DHDzbarZNIC/qcamLp1Ev88LICRbPeLK
pmHmuUgYh25kba+qjKNsxF7C9HKNpzU2bT4LVHa5jKNel4seks+T06z0Yd/4t6XdQ3o080i7+31O
BHttpoTz+9RVaXq7V41Y6rLfoVHJjtIvMRwRdsaX/g4KDYHnZdrW4OJqsst6ORK4GqMa02Tcu1Ng
6ea/TkK3Y12MK8DgM4cCSb7EG99sKPohQ5JYLaKLDWS/9IOPoGLZQdqCgw5f1uUQ8CzH8ZxQAGnJ
mXWDaPKOdfLIumYoRrZ5PQNNCZFdL5Xlam/IYruDn7FH3bOxXtTLtiX1IPA6jMlyVCm1WzHWTZbA
JbYJfYm+phGfhEuH8UZuOxq/hpJlm3NvHMD8XArKE1RQzqGlKySysNVT3ImZHWGw0m03Q+JjoNrE
wVttx5jZrTW0WyRY5sDkZDBZI/3yNekjaGbmlWfmHac6FmVTWaq+ovcRPRaNzsa1tIqO9r5bSM1e
QM+a9FEFDpmQHMlIr3caJd1t3Phu/94O/bhAMTNHY3Y/YdE2h8E0ITkbHavpQxNpQRJsb13NaM51
Js09ca6Lv2aqqkTIq1rq+sr7daXXZG6z8aPyLNACnvcEavTaozKDtTNl/bfK+bqr827qxFeassl8
gLp8bwpMl3B2Qecxhjuw+qzAN49R9m1U87qfdWJCeOl2EseFabCSvqkMr/mp7pL93klSH0kyCfUg
5oWzAxGtaZ6nrtn2Rw+BRxJhEg3fAFFenIjZ2Xo3DL90mNw0N4pNabgaR9VXV1Mi4/lmmZBqWqgM
6NUnwRCK/T32XXUPCXl0jTHS/g3SFp0rT+uyhkFQVG7tLvw1MiTW/QTzoPRjL9tMlqaH0vGJh6Yf
7uO6auOzH9slHKKpUdtJhpmwK862jnwgrOqq52aStSlMcBE8ERWRFiIazRDkt+6WzneW7I6cU8NM
/x7BHdX4sFDJmyNpupGXblMr9k5PxdwcwZ+O57tJruxbD0+AoagAGfqHZiMztpJm3PyB0dHNdUkw
rVpvOgWD42NVLwbymoiv9UsjrMzO2hjDcldFM/vaNFKZoh5s51QuhrgiCDrK0u1se21d6XxCotLZ
IYnzod+9+ZQ6iSsoKalj2BluuIo2qu2cqy2yw2G4WPLkMLTbu/vJQ5h2oGb2nxMSPEO8Wo2oyAJR
EOwO5VL9VmEJ80L1TaILpj0dP4QJExYYHGkNy7M87fa9PXsHlexLQD7dXOXN5PiG/X43fhxz5XBM
+xyI92q/+WVN6SsiOGYcCB3cauRzj0+5PEjjlvmAEEdMOg+DTzTNof0c6FUvY9kd1rVO+5DXsRP7
jd9sDdRiQ4yVPJEqoEaEkq1pzhYpa1G+z20bvWO0m5OyydgSlZassSx52Hf1OpM9VafV7V5eLXqM
qnLySRVuU4TlPJLYqvYdkKMkdHnb904e4Rpfu2vZoYO5D4DExDHrWpx3rqroBJ531my3uiaqK8Z9
jl2RmZlH0C3Mtmo91HO7jZ8d6TTEGEPm3GO7EZ6cRoyM1f0Ip7t2yteQIUAHvuL55GcZn+NUWvdA
7RQNX5J2E/0t61OLd2xodN98T3ux403QsGyzh7EW7XrEb7apA9VdZt+zbm2qa1u3Kj1DRMv6u2VO
EPB1wHbUsxK5TGn1tsMqGZ7mtlH0ZMe2rsFthgIL74iAj9J1o1wwJ6N0Cs5wAg4xOViD1MN8dWFI
3uFnitc1btz2uYdpPDTpMmnGrJhgv1gXEfanqtgqs71TCXPpSUgDrQsdBpBV9TqLqAhmcYiUm0e/
QUCy8rjAQEE0j7hcSh82H+r2FA1JhslRW3XR8qL1Pg7XoO42O6qiYd++4dSwQwePVELip8ukJiVF
2kx8v9uJzLTFTryH6iwUHj2MZhnSzW49NuTpAekXdj4T10h32hyT9HJybw08AWrcRmtzJ7HKCfzq
6n2pi6n1ITylcutljtQ0wY4809jf8i71an4gLhbTl322JlN579aNnkOWku0+w9vffFR2QwQNfsl0
rB46wGH+WXS4idd7ouatHNKFuhPO/8jUuLmJXg9+59zXKJ7cuONhzvV6XH0X6fc8Dk4/rrhn6/Wk
QAt9UGvbtEWmmtF+3AxP6Ced8CB0DocwMhjcqbSvvw/wTCWPcK3P5JcxY7L7PPVTl6C/giFiWmiV
KH7S3NmA+q0hgo35FC0BR2G/4fhAtQfLWBbRlZcWJg1jAEePR1/hKh+yguBQV+d9mboXvuD9PnTE
96xotx2Yq+ZD9oEm4EUUaRCVKtCLZhyJiCNfrpKeU7bm6Ub0dG+aqYHkOIZ959FI1Y93qTY+6nMG
BdYXNU5uO9K4zdaHeCAz/HcxZ5UvmRh8c1x7JOU8TkmTfhQWKS+lzSpAAaKNHLsPg6n4kczKJw+Y
P6XDc99xu9/EaphGbJgZ1gZo8SCqiasOJqrzXaV7abZCZFn9GMB8iYqNtXp9trufIIiG7jXxBWwM
q67gMm7NQ2eBMeWNrvvpkAboavsjJGrxQVTpMJQzqRI8ibbp47tsMZckV2YvxY8AtbKpCylWmpR6
mUi85N2+hQ9K9HBNyncN1eKLgbgtfa0tG2/nYUHFVTS1iopYwRUuFNjd15x7lroPyQLbg1PNvMF5
zzeCMj2FgNe4PKRZ5M4tLoE8LePgeJFQNpVdaJbhqtuw1D9RMvv1mPCuj5FMMsPyLM7aVJRpD3pw
btN4P0ocRt7lM62UvV9AnZJDoZnm/W1nq/AgwiUAdZ/39MYK0ZGDQILNhmMUJUc571Dgv/p+jepz
xwbqXpa+itfnYV7iAjOSKfkc+sqvReWb7IRyDamZHVQ0I5D2fN5Uc2qcgbFGBl01Dtu02HcnTT4i
DImVbibJqUY98MFrnt7UsFLSOZNqskUTJ6yGZ6tJ8nHMFLsWvg7fM6h/1F2CpaOvdmV3eTdFyfxI
PCxe0QKl7rZmItlRO8XZ/LhGBrRdt/GCQUZ+h3kOxNoIL03hRg4Z8l2YRfJ+9FF96BLFulzrzd2s
XS8fag8H/bLDa1zQbfFF0lTtCe4e8nZhdbiu463/HOpVvZNpPxctYU89nfV7quQg85oYC9rJ0nfd
lG+kld7mNardcAyIqgsntib1K4s3c+1UELLE68wKvS/7dhxmRa8D6IvZex8J/q7ufQpb9sQNPDpV
mq++zyu8uQIy+dCQ762rgntPKWMhX1u9CVA549WHsr34AZz7sO2wTRFzHAySdafJJuhj2nRUZc3W
OLpe4wxqbMhKPbmem7iS9zbarDuu0PmT1531CStkyFZ3s2SG1p9RuerpQF0SJSfTmja7VdvaI+y1
HtY+97GZxWu69IY8TOmSmgNsGsIASwLLmvMYrbL/FDXIElYFDS1tS2JV4/KFtihFpVt4W8w9ahSf
V2mUpn0eaFjab5ug6XS7buO6f0UolUc51DhB8Xb3WFvU5AqCIXWAi06VXM2ib9XTFqP3P4xDluqj
49h3SnQ0NT9PF/rdYeI6SR8gqlH0BvzZNC5juVF5jiGb2n5pQcbWD4t1wpAiyHptru1kU8JyGIoI
jEd3lfThCa0xT9AFg7K531jbW+wLzcB9fGc0luS7Ds2q/9TRTp6zESOy1GrPP8U27aLPGgNWtMnb
SJG4CBC6KfB2oFjKq2XF7m7nZStXXc/iA4Om370Kj739o7WTTFRJ+RThvKoGGq3vmN/VVudRkvA0
d66adSGrtE/u7S628EsGuX//fW6hZjsIhdjC59A3m4ThAB3nR2Q80247DCvcXa9kGyXjI8Mqw45I
0nkS2J6ajQMsbAbImk8qJY0/pV3TEV1m+4wSIO8ZYzVs4Ef0H6j41FSE1VxqEcS4OP+k3DzX/kp2
dTe/9jYa1+OoIifP1sqF4ont0s/llPTb+rmTFFok1nTSfna+m9ajqYmOCtkt8U071RUrJgzC3W1Q
KqvxSHgLMaAFyl7MZp1QlE4MdjKvy55JAYH0VN2OdTJd+WoTz1OaBIfqgO67eQh93+czskFziMLq
JUW+mFDjMXhBQ1EjTnU576lFg9bIhefW+TEyuVuct0889rz5ZUW0iTjsHSFNyfzlXM1ri4yJU4Uy
+7aFNRfeujTW6XWlkM96Y+owfpACN6FMncviPictKA+vtt9VhCo1kOhq2/FeX6EOiPm1wxGgvnif
tldoAWL5aYTFOW8KKmvSPpuVNg0soWPN2iXHS0bTQmBXDejmIgjndt7E7b1QnuzFjAX/voupPvRV
ywYstWq5HgkQjDvgFSl9FMPGumu/zvIrkJiPKD1cwhCpwkABH5ERkzwPSV19hp+FastaY1Ns1dzd
OUdQme0wGPHnnoumMHtA4AhkHeTU8jnt7yaX2v5urhZ7sxgzqi8IiHZv0dRZW25LhMeYbfy1W7LL
cKcTONu3zL8y1BKurPcJtTp4TW7Le8/1EWJlyXJlfI3aAKPKFWF3YgNei53QAt9x6t5DZYIERnFB
eiD8nl87FGN5QsFAPwNKl/Y2ncQUPaYcJD6QgvhQr+eV1bXr8VCWQCwU3ZVqDxtJheIHJVj7VE/I
hj/EUK9Mv2xr0q1F1AC5+gyvBqThzlTY7DA0SUjwarbJu7lFP3IVBmXzRGEDNfm6zEixq5Ol+Sao
tslr6pdmLYK2MbodnvXrlqtV9NGnto2rr+JSmpzEBpX5+8DMm+t6l6HclVOMYlZn3XKSyAQRhWSz
fhsplmwuENlRIBaEZIdeZuJX8K9Ld9yEIA7wt6wytDIIVT9uCff8o6kjCf1xKysgg5HUcEayBhYF
JYoS7a8pG8dvfb/B9g3IRaOGVzi1SVUkc+PTk3JZ+I7Wud5v5j6p3nTT75Ii/zusya1ufDa9jyrC
6FuMyAz6Ha1lA2RE1fRWjnOHvYM0oUjqePKPs6y4ga4Ds6WsZjV5bCPGgGaj9CA31MNQ9CjXmSXl
5naSHla22jXv9bK9gydynH0ws1yfoiizH0TF4/fgfrj9aqwgAjpFIxrjrdfbemCZgKHvrlbzAfe8
uxniDrQ2phDADY+TbDyPjZRTQc2gfW6iqvsIpe6WTxTiLWMyz27mzUSPnPntjsm9EcexgvXCoadh
u5oQK3EVm56cM2QyY88bUvvayJqGB1OPUA+vK/x+cjotlXvnF1i8foaBCJozG3zWfAQ0DF8Wtgbc
h8QrhW1BpnE6ouLg0B8L4t43G0ORmAJKqGtUGYpGsIfle1TOoMHTAxU1cBOPeHXklPB5b68SQ8wr
7NdV95yIESLwDQkMzy0uJE/bNTZLgW07OJ/PwMbSB9M1PCtSg8t5P46VH49qqlRTJBk3/uuF63oe
h17rm43zvcfP6CL73MWZ7x/SmnsUbKFNj0KYaDyBQsn9E6Do4YBtYhiOM6XKlkmz9jHocgiGPYye
YBOBP8Y1ngXgiMrQ0aDd9iAtryG4Zxs1ai0GusT9dRSter+C/dj+PaKITcp7REPe1Pu4YflUArej
8+TQyWwppsn563SMUXA27XATTEOfwV6eoBCAvyNwDhg1pBmvPkY76ORHAYVMeA+caVtxEFkSf3di
rhOODJxuBzxg+8UM5wETivZzs09WF3hSELyLrkFljh2zX3XRTJWBfznMi+QdLNIEL6RnZjlvYzaJ
K44McESjVisTbR5R2B4evUwvizBSa10jXXFCx4TNpyvVbqU/O4gyZJ6Mm+uxjDHveltwdlZnMztS
lysctQmYmDrJ4tcxQ4VWrl7OTcGzlUHr41joXlsGm5qSwG++/dgD0MhyPSxN855sO3aPOopYfM14
rGmhZdIn5Qg0bC3GYQW0lUMEtdWlgriQPGRmmsUTAkHaNQ9wgTaHJVR0zEOyZ6hgpIndt2hGqkJO
IfWQT8iyWflVE4zn3xh+Kf/BokBlt9TGPS+ynnfJY197AtNkg6agaa3WzwEC/u6YKEt0yCnE9isA
zGbYazTqDpADXuoNRSEy2qsJwdrSVnfNSNr9HGdkG+6kAU6bM5N6+KWbZn4jNG2b+2SvBvCSKtIN
p0WsUfII3SRnWFNzunvMf4Zgjshv9PMRTDejC0xV6PJ18NpGCEjcnThHPeCUj6TXlyfE0PiU8SyN
ghgVDZi+X4AfdgX0Fc4uObxY4uSGsISiuaQuGk4teBbrV58EacuKscpdeezXvpypMd2hT1MxlQkS
aVyXT7MOzRHdYC9vqgz2ayBf9pd4MKSljaVqWrldV45wUUAnUktawomBYEG1lcY8G6PQsb5m65bu
qFmcyU4ACUZM6yfUdjlw2LjLIRjdVTnhNeiP2bbE0xtvaddH6B3izKXIu4WJyS+m0z30XB0mZA6H
qUadmBVRP8srlpgkbOcuFql4hWe0drcerf1m8Iu3mcpQg2zp+EB5228fIvw2Msqb2KXjcry4WaMh
XcW+ZvfLpYO+qaKx21B8gS8Lg6lQ1fVD0LFFszIvKcMCzzpgVrzArIWiWyVWy+FbG9Bdg9sXuCZv
s1ujCcUAp2iYRgdt44q0mnG+tnJcxAPF5lGjVBRq/941mEZ8VsqP3TGrsyHyuLsmHZDFzOb2KUO5
j7WcSJ7Ro0FpNL01JqNe5C6WcGv2PFvESwx8rkX8C/B/91XO2dK9mmgZo8exxsDnab00qnAsCKJP
Cr5O8DWGbM7M/bnRmHvhJclMepw5Gh92QI7iMt1AAVhTX+yYIY3odNuZt7wklDlx4w0mSbeorgW7
RVmU2XdDr7r5mtepH8/RgmD2zykhFSnYpWY7LqOOlrzniY9uRwJ3qqdosUuLPQ4ZFIVEZTwcwqLF
fN9aB6GLpoSvL3sPSmMhiMWQp037ARYzcx25b4JZU72k3mLzH5BvoNb9OtoR342SFb6G/dmbOg2o
pxBxXcR8c8spjINMTzNQdn/Vd2wnr0AVKb1uO0wCC0M0CAAH6InJLEq8mzuwrQuiFh2nOUmWImVa
RTnW3B0zNmSYNVLYYxxJDGr1dGyjGPMeNmDEE/IeEWsiD9NmaDk3nGYnty1yP5lsi8gAS7fELxKY
Xo2stHGRsbql8WztK7VwVX/jdbboWxS2LT/2tFnkO+8xmin7Wqga6kQQ0h7bYejZTVX3Q/fOC9yY
m5CIzl6TBZE6dyuuNUGiedjpo1q4rq83NcvuPRq9tloLsqBanko1Cg3YOoNHW0uKBYvZRAW8P1gw
JeaAXMhjBzrgxcKYf4KDIbFxISUMMPVBYxRklzMKsBk31nFl5kec0wOAZ5BxMEpD7SbDuxS3HeIq
SZtuf4/pSbUdV6zko9x3fosmmkU3SVRJFHaMwL0uuYzxRHJFFGPmqlN8ord7P0J5HSdhdJ98u0iY
VnQLrEOOrjZbaPLYM8ox40xAuiKTFWvBAGzYz3rNRPI4wnbBJseL1WsMTGOjCHcX8y5XVUjtfVcG
PV8S5Zxl93SusuGMqJ/dn6bBLGlZr8EMt4mFTw0gUoJ56xhmvhxbgPhxHtk4jo6YUbq27EUt0Xaa
yRpUSKlu0y8bR4r8TbXXanuGJUPmgL031bx/Twea1l9NN5L+TFJIHc8EqO90B9eA2b30sKRGbTPQ
bLuNs8iGX8JElbkNoY4sAL4tEcUuUY7kwJcXzFZaa0H2m1x2txBtfeECgkPPMy5BlcueJF0BbjzD
zDzLLvTaVRwlmM33/Ypk4PfEd7W9m90eD9ccsXf75WnzCloH6QKS4S3P1FfAfFFaKioiY2HWin6m
sAPedn1AZd3hgMRGemnz/Wz8g4zmNS1CFMUzFouYZsglDL3cQWkAV6GSmKl8sHztI9gNtLz9vlzO
x+98gX0CtOS0Pk+jDHFOsN/179J5ThzWXk315HIjLFTVgJgQFMUb0pIS5MEI9Jq0nqr7pOHOH7GN
wgtx7Yd2fXNqM9vtuHNNP8zbwjI0L5NarkPg+/ZBcG3Wh4uHY3qyeqlyDbObKUc1Wl/AcrOtOHMx
wHwUIUh+bRsoDe4xKNEQvKM23gFtTR1QK4rgyoy6LxCuTiKHsCjxh42ZDqjdPDXPoEnEqIhWhDI/
KzAbcS4iYwPejXIVlXzlhkgwzQeCedZ6NVTzNLq85SBY5qMAjyAtMPuelzcASTXAWwA2xH0BWrG3
Uc4cyleVU+yyDhhiP0LtkcOkHn3ncYM8FOFAw5ax5hMU1mGZ88UjxGa60qujrSr8BP9w1KGEbTQu
57QBlaP8Nzs72PNGVFxhUpW6goARZPNIuKkqYJScvk/x3dHN6pvanGVzwX5rtN+bueyZWfUwJnY+
AC3YF5Csoyo6/1u1bGQLNutPMOretpIwNS75Hhr6gIHVsJSsgvj7rzGYfgyfYyEb9DjY/kDkR5W9
sPWvket/NBSifbpiXIPPTdtnAdCipX9RQvNj6NwIt0ZZtZwfcUwSgEhyJXcWu7X9Ew3vHxhWwYvt
t0Q3QGGJAyMNk4kI629qxtbdaB+N8EC0swHglKwKsQBcTsnjZgHdosFSESnGaMNz+tcUqgvf8PfY
Rj/wtWuMaLY2mvlxRJppX7YQtdyBPDgVqNcwfsQsTvyJ08Dvk6ngRPnb33aeLF61NGVHGAJM/J0L
Y7WUpkadW3qcTHAnhf1Dj6p0C8Of3OHfJ1kmP7oTKfDDcJok9MgEMjkcbGcOE7DmP/mF/ujTf2Cf
GST6Wd5ICuaI/trN8asXpvoTuvgfffYP9FCU6ZM2dUWPAbEfeTOHc7v06V/88B8YZi6O3TAujB6B
QR8wSG3zKgby+K9fqD+68svf/zemYrWtraOyZceaRBZn+lrlcYPT/699+g/c0KQzKdhBuC/JruHN
6yRSJvfx3b/+8D96Q5PfXjqbY+3NpvC6NFwm3y0wJV8QFhLkColEm9wsYGOfIHKi5i/F84Hf8tsf
2Yjac3i20CPiUOmHbJrtvYoBr/7rX+hXw8f/ubqTH02KuAopYKE6O2ohGyDQcggewxX87y3Ejr1m
qLzxN0MWD+yqNepF7e1LjDeNnirbLg16lbo5IJ3x+7amiG7OHUdJ9p9X9+/ftv9Tv42P/3kd9h//
gT9/Gw2a/bpxP/zxHy+jxn//cfme//9vfvsd/7h6G++/6Df74z/6zffgc//5c8sv7stv/nBAXe7C
0/I2h+c3u/Tu18/HFV7+5f/2i397+/VTXoJ5+/mnL991O5Roeub2m/vpn186f//5J7ALwd+45Fr+
+3//If/8F5ff4uefXubWLPOX3/+2ty/W/fyTTP6epgmLYyLgrJalF6MQ//brV+K/x5TIJMMMksVw
+BY//W1A9mnz809J9vfLlA4kGXwLLK4uOhY7Lr9+Kfm7xDuQYcolEiC14OP+v8v7zVP6r6f2t2HR
j2M7OPvzT9mv2vr/equ4IAxGBHC+yhhwCSZ/PL/M0EWY/sfLCdBwKJbOJXnkL+wOJENhDvZRYFia
r1vTF9R24Wof3duWJBhti48YGZPnCmXogU7+u8MELO8u0kG3saVEjRrlm5uGd50h9gaEKIWSKwzl
vqJZAC7xxEzUlTgem9OAFMe8rs09N5d5VwvqXBjpx1Ga6Qi23jOMVt606R/jMHRo1KgtBolDde8i
jIDTewxdkVk/RtPnZoSbJrgI28mFwHLcQxgpjfX6ubX9Kdoxee/V2uQO8+Vcs/qxRn9Utqhy0d2E
OoeL93BrBGbPTmX7tYkMu22Gim+5AVMEwHkfXitZv5C2++Kb+WNHHGZHqwv7XQToACO8rSrduID+
iIowV6C9POugrrqLc7HBjPecdHQ57lUYS/iDR0B94tbJnC9h87mi8fJLvGDoGmqMGeaUP2UsI4U0
zaGZbIckTaqLIZqGO47wkQKj2eprCtj5xLIZLqgWHpkzTG8wbJf8jLPMXJO+Zl8BB35GtmdTpHqf
CuNhT5jIHv8PVfjXhcnormIrOUsPnlrrvCqh7s7udpifHKke31Ts/FUkJ/4wEyWPvk5VvqgY8x0y
iqLjPDuAwYN6VE7z9aS35FnY/bsBjFIA4ZkePPjAH9MxfAQ81hRwjsNuLxXJtSW32dQtB3Nxb8Hw
CDja2v/SDqI78VF+RvBMV2LjA2DvekBj/5e9M1uO3Eiz9KvUC0DmcAAO4BZA7AwGGVwzb2BkMhP7
vuPp+wtJ1aOq7pqZMpuLGbO5kVVJojIzAvDlnO+cf9Jtop2FOFa24gFwsnwvoJhPiZ0/J0o9g72k
R2RyTNhoTp67sO2CzJa0qzRZdGY8Tn6delAEvQA7XjPX2ExJ3PloZS/MVg83VAtYZ4bFvPG8uj9n
FIKN0JD4Vlm1QdHHxWasu+dQC5/jZd4oho17Yu1eU4jOYBSju+tK5ibAX3/LOWpijnRX3arnTdYz
n0ilRgcDUPWvIhpLHlHnSnDkGdbroTQ0nlned3+EcfNuLfEuYRLh7mbouPCcGrJpd8WK9VOGCR5f
tBAdMLkTbHRL04K4zfKL28l8U5nRdCgSvd4qnsEL+t14DCMzgfCMkU3imOXMhRTua26zDDT2mS1l
nKyySq+0NHIlQd9Dnu5e6YWYnwqIj+OkHLHXe5Do3lQvukgRPpKxeEWLSny+KiAnawFCzFLMObDw
8Ftb1eMmzGRzl/RddFxhEfHXRpvBCbqFIDKE7c8KHSiIqhKAZl7de1WY82M0o0rVs4m6MVFBhWaA
PO0YF9GGXeAw+AISZEoeJ3hTb6md4SJSim0hN9Yf/eLuqdxvPDXZ1d4RKXJqveqPIQ15waAlkUeH
QbXFpKx9QQYWizCKg6yfbnpG7SR7etfKfFPkRektzHsl8agNb0vnqpchGux9Qw/wG0NbQ18Tdrq1
RpFSgwI4jYaynBrbSl5ceOu7qGoUgra1ymu+6tq9W9DMX9BV+0YdzpuI235boV9FXVTumW7+UPej
/DnW4DPJpKaAMsJu9YxR2V4yV+vRifEE3a7+BE+ffuLKFxcbhfvoLmra972DVYZl4mt2nm31NXqD
qq/vtdZBWi1kYAOdRsL13bIQPkxdRW62Oc0IE7y5N/mCGDD9ImNsn8y8SB+mNazvQr1PLxRm634l
BuCWZNwVaCtvpRgG7Iiive+bZfBjuNtgSHS5KbqFjzNd0xdojmwLmrdew3h9nK0SxB7ENaiWKTkw
FvmRfUg7DFXYbC1hRZ9tVax7PafRl8pyhqeVs1fJsr8Q47YCx1kTBG5nCEqZ3M1OnF2byKwerVSA
SyYmc+50GxiHCZdgZ04YLCuyLM8uzKVmaUPQa40VhIlT7ESbtXez1lce0oLtwYSJYLQNVuHkZkzG
ZUDfle6brvtYtOpHIp3Fx6eng8YFIphFbWyyMZ18Y+hWQvHMFi/CjAhPGb4C/rIr3n4PMrcM2pUm
Fx3alW/OyNucW1LRPQaUlJGuwDMdgdJusuT0qUUDjmJaTu2zrJ1fVpeei2lg9dX3sB3wZtK5jIzW
gf7DrApSJ56ucoqH7ehktMhr6dWe9fpsc9d/rV1HbRppTRsMydeCI6ClTXmAe9qWvtLcb+uq1m3j
1l/VzAOluvwZyBkQmOnMQZmL+3Vcz4VLiQC7XfrCOUkeBhqW/fb2TTtUt22NMcJYLlh6erf8KuX6
OdjV99GmrM3TVoNiEGnHG7urEEuyMjnOYfSQxE17dqjExVaQj4mukK2Qx24GkwycoTPhs0oqclMb
eWjM2ueIWUvB2kXNTvXMDjDm6oMb9RNgWhaExHhVb31CrO4n0/oqhtLyKU8Ghzasr98PcP+nD7Ln
5AcBiOpX/88n2X84/P4/dNw1OEtwyvzXZ92XHuXrbw/tx9fPLv7riffPn/zjuOuYvzlClxxLkaVc
V97Son8cd237N+EahCtdU3J0dW65vT+Pu4b4jX57JTkeG6BJ1q264e/HXeM3xzQFP+m6Jmaekv/O
cfcfL4W2qbsQMww8VUpIxqf8cyS/L3tQicEad1QWIvwP7XJh91NUUbhJ+6m5a3aahEtv6F8+qD9P
3X89Zevq986Svxyz+ZVNzt46wRT+4Ars/B/viEMHzI1APu5wBMMtMymt+qOQgA0eRrwJMlfrWQx6
Nw3vOfbiupnNqs58xyaG74d422oncuxFvwOn+RY2YQIOqrNoUhkc9Ux1MRr2tppNPSvCbthPUi9b
vxl0HG9KMw0yQZy+P42p8YyeqNlOGob9rTCL+WOppPtaiLSIN0KO4+PCml6zParkhFMHMIEiUqf+
qMvhvTTtBHzXGklBFSczqRIcTVipVfndWn4yFg970hiDtdKroAurHyPZYeqHp/TRZUDPm7sqJs+F
WnrXFjXvb2yZ2LFapMIXbQTV26yRVh0WR85+GS4/bQJQO1EY23BM5aGXcxpMU/zgxIO9HediRVer
Ml/Ty9cEsNfn4t/yp5VPo6OxibryuhTEoKw0R9cuKpodXMO8lPUUOBjzPoO1iZ+QZPCntrFuvZY5
yLsoMZLbFDRCftSMgPUi1zwJqwu6mMN+ZDAdMsy3yPEE0cI18ejn2SlCAn5nob11cQUfGnbTZcL0
uxND3R/WsG29MO+GLXcD5nRgHYIdY1UNEaZPz6TvTeYYRtDNGMS9FQ0HiRu0hdu1DqZgI6fzCo2n
HYZjKLpkZ0yx9AH9Vn+wWBGzMB22YR0Vx7jI1M61aDtr14VU3dRqlKGYBBs7PcoPZamZXxw3oj2u
gBbYmtLugWHKg141yXVZ8y4LIHPNIMI5JKAyh+CYaSoMAE0HKjowHZtMDpZkzLnPMLuPxVYZSPxq
8L0n8Wp/iwbTOdtLon+yzhdfvb2kNptIbRkeHULDNaqyOzFrVR4QB0vuU+k2h35pTkC/2rEw6voY
U2jxVjiK0fVR2taEz1YC+dBVU7L6nRtryhOiUoDpkaoeGHiUY2wxhQdSoMrKQBbSukeJXIU/60Z+
l3eFvmOzzItdpsXOU2FpLSRIYYqgUeUqN5am9wJKTjlngUo/eV2zjI9SA6AzwTCjI/fSFS9CYNMB
gZImCWW23je2gb3eoPtcIQUFVFaCeaKaqLgj4itxyWmUJXPmMKuNcrXnqmVgtOcAgCx8mCCBnrGY
nDJ0okgXo6jGVzdqrNswQxtYlMYl+GfNbKeNY01Rc1zovf1ZNejJ+F/6a2bEDZBPoZu/SjWFBNAh
GluPaIkhyJgtlna9EZdb5TbrCVMpzfBqZWv4ZSNInhp5Gj8PMuHWljTaqa2FviWmVBu+FSX2dVit
cuL3V3TbfNUu6AJfKsqo6ojv9DHd1UKjM3a5WVOjzPdj7BoXZQIEMvSZQz+eJsXd2Z3bM3uAY3Di
SQjooADI26d1c1+qtXsAS/iKM115LUlOtvI82ovUrs+lbYOB0Fy+tYkZbqPCTh5iqJ0dgSfnBBMt
N8wXqj5B1MnK0JJ6L5Y0SoJiCae7sMvmXwXuqelhIiYnl4aImAfYkaG/lgv9Yu1i6Z92OiXHXA75
ybXty2wXRJyAU3ojoDa3Uz/JRRDXhf8jFOGUWsF7qb33RYT8hL9fKt164T5lb7tyHB5htEQDxBI6
AbbPeITb/lkbDetHV5nmNm7rMHDlYuMam75FsQ9W3QxiPhVRcgBaKB40gS/G4C0uPYKs9dXOzcx4
HrWVcIRYsv5AwGj80WvFcN9NtyAlIgd5YWQyknpj7C99RV4sNWZSBFaIL6iN0aczAltppeXsDWfm
D2bZgsKJiU8D8ebFwcM/WXyPXjFP/BdmHuBoyu7H0CQ/G4X7ISckVhXWsc9j+1xLFR+Rmn+xOyX3
JbLMLm8b9BzFk9IdUiMj+xNyy9606yoWLyGmUgba0rRfibaAFIK6ijtblV3oyZCL8SZutXRGnhmj
8xxz/Vmi7K1PWpAY23B+ilgfdqBk1Ee7vDA7qxmdcU+MLjU34zg691SRFa8235M/znq7J3FQfg2j
Mh+6uQk/AXp186kDkBz8fi0hSKueGM+N127ToOZ0wLFVj9pNVrfrGR/P8NNBfIKJVQge3brLpT6e
4ImpByvftXnAkqV5Qc501GWGHUyjMvRdUgxd45m1Q1Adxqp/njJpxojwqXlvd/Y0bxaFLJWPU/Ow
OOVjaOAXxgN9Ol1daA+QnOH9TCk0/9HQT+jUFF2bBDoqbiBpTKSd5VDodrqZHLM9kST3NasF/suS
iD9CfEYg+CIc8gPU0jxMnc1RQUgMBsqXEYYaude0kAtFRLRSyhxRK58369BaO2fkMh9GkkbMOOJL
JsdzSq3olfFr0QZyjgcg5P6AzIP93ZtkeAttja8FfS6bKk222hTSG6v0bc/wj7t4RlzNtV7HmcVt
niPZ+1Dr/RkA3vBu2IZXzUzuW7pGcvFlzHdtA0DwDU0bzoKGj0XJfWxeX8J85IMsKurSFB9s3pTh
uXIYzBV29ctkxdqzW5Xtvnet4XbUsL1Utf2uIpS5YwUCBbRqEspZS3J1kFlgMfZvj+pCnCd1Hzpt
4fWFl7vMfO/kmroehnWczZ3GlIdNNtvRruWu4xn0CfPCJ6Z14rjQfUuc25eKP2Rthy7pHlRSg8vr
fecQJwinb64t8qsNk3oS3H9/AbSog8aWc9Chwt/SmpjeIIkqbCdLVK0PdoXwYYvwF/G3Ya+sxfGJ
VSLcsc2GO417Y0KEXo9RJl12ziwaxVFF5rybZWp8kKwl+SDkfCncPps8rS7hrsNBqiPhYVIA45gW
R/ji5ClydesknFF/Xpo0/Jl34Tp6dcmFGLgxyViY9PCQ9sI6Ena6NTrOqbuJDC3BsZ47mgOiZYx2
lXCyXSGk/kr5IaE5CD8S1MtMdkmSRxuyUowk8lyG2YxxWTxkjCV4loyg3yOtLad0TtdbZcH4joNf
EApeSkKdHB8Ic5XdVnaDWx57ITJ3Y8XG+pwxw+nnkIICBbWTZdeW3PHVjasaeipRSDZFyHhFjvbb
NMy6V2epxH0Yl+UxDnWxW+TY5Gx+Npk7noPoPTEbMygKkZ/IEszP41SY+xFy4VFzjZ7TpAofjK5y
zrnu6Ke+dOx3LZ8yH9uuemeIICFUyDrVR/etk6o76UTaumlIzymeM7Pg5B6LzmfF0z0K1JM7k3y7
B6zb7iqNij5vCpPZp0yE/MPQzSL3cu4NROWtsLiH2413bl42AAUlB0aG3lxVr1HDXvM7KBFOXjB9
xszDLzCew3Ai/bRqtOY9sEWwvw2RPS4sYLoKis4hFZkD0rtrSfrbKIl4KbO5HzIz9e3c/UiTWqcD
gRqsxCmXnRxTtW2aOv7i0JJvNFWTE47WnIDogG27K2BNDnUzdt94aderhrZI689MwgyKKnA0Ial0
cDJCqjQIqMKIHqq5lfcT2dz5o6KJvnlcZiZcPdFhHpGqrtc05CbCBc8P6bWYvL5s59A35QjECpmC
9q+AM3ekK9NrYU7RM03Pya9Vy+QOrSuqNutkRruhFd1jvUj928D45+dhniSRoFa678MauesmTZLy
KSq0+GueVHqkocL4aEzMeVC/BG4PeXu+QvWYP1u6b47RRCMDWtLcXJdWZ61YqYvnwNbprGoW3u2u
gUwsvbYzhjfF1/2Rhbb5YimIwWenMFV/H1aNaWxWAonlhnEKvD9FSn7BWFLdd6xoAUIpIuDtZNAX
NDCdhzAYsBxSzu1gHEw6UrqXZ7y95kJaN6jYD0+VnhJuwL2v76PWjuNg0gxJrq22gaJIhi5eNdY3
jGcwvpERj3clCC4qkBw+JFciv4HXvbaW+ZhoYxDNeRfQxeOc+iUCueI59HJXiY/UjqfvES7KQZG8
QsQetXe9rixnowh4fVPJMh/Hflq2o+tUF7ka6jECJMQiieZwb6b5plnq7MCJOr6bpQnTBXmwH/gI
P0Y7Gu/6SlMPZly3W+Yi7/S+si8JRuaxV1IPhnFIr6WpmWfa/WgFsdxe6H5TJ4s3Ow05CTtfwlPV
ri0rjh2eo9j5PkTxFwj4/DjUIkSXu+GyngF+5nVqdH8NDqnCWx/bFuAOHmiS8WvruMPblPLm5FrZ
v6V5FAXhrIxzOWTVMcnN4jGrzF+RGQtf1r17bTjOPuQF0dCZ/oyflBes7KCTxJ/KFM2Abn9cIyhG
wODpNcMs8joti++70EofIKyNDSwfsfxCr/u7maBF0GpQPAxPjB9HBIDAqBMAdwKs9cPAnfSzWaT5
GBdlT+rbHbzOqdrLaE1Q9nbzNog5qYKZMAXHg4IuvpkRr347LXKbDf36EStS9Ax7E36WG5yBqL5/
h92WZwa2ZqecPo73xG7C77+LoBae2YFtdbwuUbV8TziL3Zd9tG5WfPDzAIf41HPKo/uA4Mh2hVA6
GqZZn0MQtZexY72362r4niRtuQnXPvlY8DThil2u1Ho52mfH5rLmMQ3Y/JmwqxAfSRzafNlTnMka
/ZThZgQXMtr/4/RcGmP4mlPqeLTqMH3VKp6rjmoUboJjGTj1kgVFbOgPtivkMbRHpPFxyJ/npZZn
ajTKXyZlBw3tN6V8Jovc34uCPc+DvjK+iFVxwyJn055EhM/krWEa7TUeNH1jEFvVicVlwxsp5z4K
6MagOmOuYbsdd9afMmupn+1Wdh+pFqOt2NnQlMHsNiVpuzz8mHqRN54bsb6cuqpVDyur3+valpm6
S2lsQJvGy2i3aeaEH1E/cb+yhsT4HFWpXivKcG52WfUxk4wMZCjst0oh0lhFX90xrYmb0sTawW8o
LQJaVfJtgm1yhRfTN7pqrT2fZHdp9W7EnBsh4ophPOkjIwM66YQbwv/5fhmMZbvGXXXXOSwY0J31
e2uLZBtlhXa18szyU/JLnm5jfDWM1iurqvyqiJzO92SJYmuPoULpDkTBAtAW6a8lt43Yq7M5+UU+
Dr6xFctmSZdZeeE6RbFXlcvylnGHDOjnoIPATjTy9zSUcCYwQy7UMu7MYsspoL1bxBh/k26iP9tp
yQPEgFF+D1pXXZfKoQTmVlrxahbNry4D3N409lISyA+XXxVn0ENsaSxDIdNC4qKpAmvUtJ2ak88s
QtgicM6QzOUjn60l6Nma/anvDX+KU3E7jL2yyFTHpe2eGFcod9GQaKco7R2+TaJXg5tbgUYyOxvo
DYkH59onnXkJjRBUODLpPjHANymqCLODRe/JaTJLdQBy4nHQEP2ODMSD0s9j47ZNFdus6pvAtXOP
rarjTdPW0zwszjmJljhA9Gh3uhuKz5jH57PW4XK9rKwKfj5vTioW1pnCmnJLV0R/pW7mYVljfcfe
PF2zUEM178n7+INmQVprsH0glu3FkuJy04S+UYRi1h5gvm4EmVamF052BWQo69U5th2F2tVZceQx
FTXyh5SLp2fPq4n+tvaBgdH/KujiVx5ZTPXI0SA36RLIwguRP4FzbtOhBb9MkYiBRdMJ4TnhwnuZ
h67XU+oSbnt6t0s2vao9me3NHzIHGb41EVgxRFz3DZ5FUFQ0ZJ2nYrDkjtjIo5EMDSlBqrOrpgkf
Yl0YZ1FrJcKZW9mnwXXtvVFl6VEmS3eqe1GfEjNxrnTW1dtyUih5klzq+63w+4K41vUby+g40sCh
Zptm1CBkVrNON5G5/HDXZg16GRE/j6T40tYoO4zhGj4pViaPIiVJA0ZNo7danWwbpUNEfEmsuKyo
b7EkJuHpaeGc56yvH1dtJlRNLoF/pBnlnga29YMYtH2srTp9URalUyzeDLaVBsH6GvFK93ipuwt3
AknGEdo9EGLkzGWbe6NjM+sZV0Vz7Mx1T6clSWovTj92pCSmivhBcUsM1fEMbpDPj3Yoc79ZHO3Q
56o+avQSAQiXzXdBWCLQoiqhgTPFRHe7Pdf1XaYXzWUUVb9tM8gNfZ3ZSPm/1qE3neIun+1pSy9J
bQdlnNIaRdtDvzGNmHe8GpEbFGbobsiaVmfjkeO9ThjnldCyTiy5pJRqWNLYQ7laI2xWApQ2ED33
5CmpnzOSPmKbWN28BKs9puVWIxRQncY4lkiyNQWZBFkyHkgyhdpbmZodhn6coj1ziM78mETHFbK1
TU4wAMlTbK+3FJGrIfaulrKmIG2S4VdqkxRbh0l9p9hIXR3aZfStXeZas0lh3/OtZRC/h1WO3dbL
c0X6YHAd49o5JkfkyU3k6GU0nbwNppF+jppYVrodJmEe5q4N1XFF6n9muBH5WCMEjSCwf5kHA5s5
spruEVQL0FuSGHioJ4Q4YzSZyJT13ywqJoLQAS7Xddf9rlVGvK2XOSZ5YRvHDjjtNe1SQO3Smcm1
qFhu6CDKEVL6A5/CuqEHar5XYONUsFRu9dT3I7xvuFCbaSvr6FAR9mAsxEiCFIrxLhpW4L2+MZwv
VANlUTwk3QxEHOtAmwEVAvK67R4NuSEaHFXze+IoNggk1OXMlAJ7M8SPSW0PQxCVyn3O+rC8i6gF
MjPVZgGtH/M5lOwEeypq6sJL1rj/dOK0g9Vf5qHz5qoYRw/V2Xp0aoOAWD0tObyNvWiN3xsotcFY
MdM+MKgg2LKNEAwz3f7RIFr2hnA+PRLHLxc60vJdUprdru9qCOmM3JBR9+YmcZhYvK0SuRDSs9IL
vBgh12py1PeeLOO3ZFb5qdf08aGlpqtBgtRj89SQhBd8BTl/jR3duqfUjik4va2N78vaw+0pDtc0
js3pTsTJfJnJ+rSkcxl262d8EI/Uaa2aH9Uy+gppkR/8xNT1pyhE6PWSQhRPKV0Am1kLuUATeLDY
TulNUW7MRWpmmN59W+kdhnYlcHWN8kL4rUy9JUyab+vsJPdqhaP3xsZRZ9HBI3hJycRjEIdGf1Gx
Kwk1uSryiyYRsdcN6J+ekxb2MQWq/JFkxfpRu7w8mynmwEaqnSnbwbjidCtSekzWbcf8jadtJFuZ
J+wEqJ7zpaM6/cek9bcFjpfI0vmXbNuQB4La61nIEsIoprAKppUMN3K2P3Su+OrMoY1pQ2PnI8ig
vSgtqR/p8rOPc5Q2d+bUjwcs4uEXfS7JTvHYNt7EZB3ba/p5/qlokAhoDAy4Q+S0yigmehAOso8W
6zY+fZU/mTOFaJok47Bmy/BVpo1R+yso+o6sbblPCW5yRouK5kMHNGPcF+b0lSsS6ndddi8ZRvqj
w+nsx1rb9hPdxPylZR3qorF5jxgnxxUvXLA7ErvTjn0mps3AZ/hUTl3/gx2ocDyirO6ztupG6DMn
VSabqosfhsLurlWVWbgHrC142cS0Ti6dbg+FYeenWueHKIhNKCNS9oOaS9QEsRTDd1Ce7rYhj/KM
E95tAczgRqJyyq9ZTOTApyZM1k9hWAFSZFhsMYebOyES9Yi5VR4YtBlfO2nVvsxmsKGx4aphVu2m
bXUKNOMpvBTjoo78WHTh7dY+Z2aj0qFSvcfhmG30pJo/uDI794O9rg/LXHw1uhUU2a0jKQbqkqm7
nBVTyJ6SyZh2bWVXfhq7T0vSyU2mIBs8hXR56DthpZ5B3dQmlULdAmOcK5TNy7PUfUDLI0hAq3XT
duT6ikMzoHBoSREeeo7t3+24Ug+hEDTBmcbcXk0O9NwEcksbPQoOb9ghrSjJaBkFE2qi7luUze0d
7uoP4uMSxqfvrEtMVPc8qcp8nJEzvpe2Y1o0AYTQBLRFRsd44GmaRLRnVQ1vmKRDLSKaAnib/FWX
IVnojtEspa9XnZb4yO6tHmREzgufYpPoNGh2+WZEbFlUlXBkiVE4M11OiWfitlTeoNev+Kn9oeDz
hdPrq/0ck3ETNjl1ZxHM0hCGZbKbRjOmVd8X35URdme8w2GTq8X5NXZld5q0LEcL1p1vguxNSwlF
TrsWsSj3OIQWB1k7xbcy1oEbjKRw8NSRnNrJojECBzcHube2PmrLLE0/znvtEFIQ55loJJR3omOc
+9likXPtpp69voufrBLPh4mr0zPF+uZXNS3zZ8Kx9bmZB7IsKrvVO1HROdxRwOMwmcWY5+9Nhn/p
sSpEr0ikHE3WgjueN6YsxuPg2PgwWW+w0WR9fJ40IT6BkJ1iM9Vhj5KysHEtpasOYWWT6u8NjXJG
t52JdhnjYbH6iJ2rjKoDKcLaJFYgS9pcwnx5a5xM4tvE7laSaYd1phdiQwi6Cv0qJOQW9Haynock
ZPXuJ+Y6267qKBkjzAeSstg/KJlJ0PIEjp+XzRW7lUzqUPN0d7Hu6yKJSRP1RtbzmLOLeWA06Ujv
xUDTjDvP/DJZZkbg1BXcZaFM/SUfW3wUWWYgVfZM5WeoaQdE9sIOLFqX+Bt0BtHOMyTyBc+W9poJ
Q5Tq79KyvqgELe9rHNRHNi/OLhTzDF5osbUfelHcykvlOr+jN8tNm6UgUrfbVeH063aI3JlmOvxB
6EWRBXOSi7PjjvIrM6vbJpa7W3oLyIKD9I7h1oIiIP3pFqe1EPpxLpv5fhE43nRfIZIXMTluApgb
x1E6b9ZIV2o6PZIsejDibuJ23b0PHMIpISrzg6OV2obGyi4gUTf+1GsrBSRsE2ZZsjpH6+IEti3K
O22spR+O/K81teAx9aET70Jrknva/rJz1k5yU/UCFrOZxy7xDat/j4d6fWzHsbyrssbBRte1jSnD
4pDrtviR1yOdpLXT3sFQxpcQfJjkWzIlwZBP648uMuJ9pEO9tms17TmvIxNXZGv/iCf9fzbof43C
g+WY5Br+NR4UfBQf5d8+yq+/BcnwVzwIjv7PH/6DELIB2GkvF7ptIpbCd/wPQkj8BlsNUarD6JiK
cr//JISk+I1/YkuoIkfq0rllLP5OCInfGHaHegw2iPcqGRHybwDx7g3E+SuoYzkOpaQKSEdnBbP+
Cw/fag2Xe93c6Gnya7DVvY1pVnP8TcOaw3Oqb/IFIHyEA04i+Viv6pvdok673+EbQOa16AQA+cp8
jl2dWFtd0zYp70F77CfLn+0cJHA8x5N4baSxQ4Ta1lzK0rUFZsaMCzdAnCe99dXAlImJn23Kuzxt
92aTU7hmPKID3VuKw1ZjPpqhfk9SGsHzc47i7YI15eTNE0nSp3Wm7xnm7tbnlWFV5P3nmj8tEVcg
LkfWfKs+nM527RwGiAUSlvelOb/WeNR1Xz4oi6j2suxy4jlp2we0WT+vS071cWg+dyraw/NcCgK9
VEK5hUfme79S+ualUf7YR1zUqWPwE2v83rfus3BasoJ8ZDAeoD/q0GjZxikojcBxb+ri7qYm/+XJ
++94q1vi5r98ibawXYOHiafmn/JL5I5lF4MpbPKmuV1evMIu7qKpuVjLcrE5kXhxDG6+2htt4ADF
N/M//w2Y/wyaWa5QkDlCWcrG9/m9F/wvASoO6E7l0s2w0UpvrevkzhlaQqO5jkZqWQDz8mLSTrMb
wvUhbdZXbCmDmLqlHQoFq2V7P0mHtlswB+XDgCZbWw8LGrzXO8qM0NmzjIt4pB0EqHOxdsI3LWqk
d+W0kHxHIvScKQfRoYh0RsqhzIUskGucmrlNvdgOxWbo5I9lChdvmtfHAe1i7RJcC6m/GY08cSI9
O+lwYp9tjmAn0R+TSP+thfR/j6D8l//W7df6z5TR/yWJIb5popf/eo3cJ8XHj/gj/+8oStjG2w//
uUa6v0FQWgb5I2k64q9rpPUbACVKhBCGqXOMYfX8O0Vp/CYtS6ccHTBeSnkbkPrnGglgadggTK7B
Cmn//o/+jTUSXeqf3i+CUbqrs3gDVHJSuO0Mf80HSjtf68npHVC4kHCV3S0ku12t8mqojx9mb7R0
ysXu69SQdOaqUKDrhD2d7Gl4kERUvgT07z4bO3pnZH8ZyBrszKJPv+dtRop1VbUkO5Q1PxqEPs+l
cI9c+hLda2E3X0nBaVs69NBwSM+0Xy6k4I7WV/tKsDqZNrGozR9hXlHUCwQQb0eNIT3ucE5SMz+Z
wO0B2lB/aNbooFTC8EsQhC2+/oW692Zf05j+rkjnfGW3MkAWCvSuVguHrVHqdLjnaT5/RYkZfv+9
PW3tUhlYaqZ3pqvivfUf3J3XjtxYuqVfZV6ABZLbkLycCIbPSO+UN4RSKdF7z6efj5rCmepCNxoN
zM05d+pqmQzDvX+z1rekN7OINosDUhTmJnZ29ebYvRNAMXeznZTHMjItH2m13nCEg0dDVn4/Qk7f
eQlwNwCCej4EkDgWNhdx9TIsZfkzrmMgzqYhzrXbP/O4e2/20rrQy2pJO6CGmHe1DGA6xuWaGN01
jbML2MAvmzlPhgMW+2mLTCh9b0GbnZEEdecitX80QT5cgzSOb7AMt/vYcdsnIgKiE/BTZ0ugMuyY
MHXiT3J9jTc7CN1LzVz8JnRxHuHgh3Q7tcr4RbPZXfPZHd7LxM6vfOC8TtUNm2CF0CtT3o4qIL3P
cRXDyTLLdoHp/pokej2t0cSgkhnyc51WgPgy8WPMUUdRFbvAIEgE3/KFl7xRRvEkcztBk4ZpCwK+
+T6AXt7UOquPnhpKv+pT6yqiqD1WNgQOjj9e+kpySsJOoY1QQwUKVCQXZQSvgCpGX8VW/izNrNtg
62dWtkTiG2um9NjDy9oO0snvYEcjxGiQ4APnYpnc2CNIuaDdjZiLfHvUzS5X0U+btyRgUFOpWwuR
3KmvXWR2gXnDqDq/IYvA+6KnCV+mwQrxSon8dZ7sDI9HoJ/HAlneZmLPdMMenNK1Mu2HVcpXbA2P
MR3NLXEHsukrxi3tnQdifmv1YbWHNW7fLgj19snIAieash5Ljc23NkaO8kKgsV37k6ZvMHLeM9AU
pm80BRMIFZUXA1LXY59XzmWJKxcRL22nmJKvGpuCtsAPVrMDk6+imUlzNdDIhxfVzEhwVRodpiAu
Xix39m4jXl23pWlfduxWmEDAZg9vu9IM78ViSb+LhMCzY5FFsMHyYB5aQa2gApM93boqhx9R/HAX
4Lug/I36iNBJ7psJ8sTUpPdLX/5orensInPFfzP6ttkZ+6YcrznQh6NbN5B3mT1E9ZoXWdinqgDe
CqJVG/5fzup/UlX8zlT7a1XBqWebiNGFpRjQInj5x1MvcJgDlS3HAZAchIWDIswDLlxRRHwdi4qr
mRZszO3dyk7MpgxnRAmi41YuGG42Ic30pVuG8VeQRxhbogIB4iDQYMW2kUKnFMV7WRMlhngsFjst
IpnvOpi4wQaDYYoOZn2e09/PNs2ZwA7GcwGIfz0XcGH183ZEZFjsACen/yaY2ZFrxfTX145W3pPc
PEJRmXP5/O3EB+ol0QKF5sFS4ZMH45W1ingy3OnDlHhyVtwzVpiwvnFID4Aczme8d4ep4tvQVKi1
jJAEpp1aohLRxhJMB4iATK2SbPjJwB9Yfg6g1qnHo5yyUy2WetraffPhQp8to6Y+MEI9gynDcJjG
P+p6Krd8t/L7qXebk4Vk38/mrD97Vhud7TrP5bZNh5ohTypOxdAIvTUxa+54H+lMxzTxIQgiLPSm
/L5nuPdRumnxMWPj2486Kz5tFu63KDjq2ywkCyAaLeJB2H29lwYUNjQvwf2cx8Mj/9PZNwucpcQS
0XkaxsX3vA4aaK7VYaSnPZR6FGiHxvmEjKEzwHZ0wT5ksvQ0A2kZNuMStlt+bBxGSRrtU+lZh2ZU
GjpQtuwywbKfO6iPd0wpm9cOf4MfChQfiUg8vyat4xeNVOivuttLP8KaBIuUXCqF85MJra1ejU7Z
dwz7jCfRomVAWxtyt7hm+bNOyulVG6V+VTCa0NnWQGBTNZzNJbeOhEZFN0FtNkd7IMaAkVY3RHT4
KJLgW7ZTh3bHmh7scRwfpjFHPcq+GylsZjGwlCzysxlubcJ44am3M29r2kt5iErL/pSVCJ5LeIsI
grKXCJI6fr8F5guTqSX/yM1qvC7C7m6QwEbM4FsSPUI4WLmbghfUWXzjqLllYoM/cE802Rxswhzq
qNkM1Q0CquCuNcbqQQO4rNF+h/NR5TrzlRQFI9Kx33lIJO77MSqv+A87P0LJi2lUVOdJO95DtJ4i
WR1QrjgnA09AUzKjt6OnDJFGPaIkN8L5OrXaOCSuM25pbiDHcVShE3Z3oeb0CtZzTIRW9IDs2fjl
rifcsJ51cNSw56ILlRAWNpBU1GH5fTD2vw9JTgrp9+vJ2axnKDkUnDNZbC8cBJGJZnE9b1kUFC/T
egY3tpzOxVhy5lZ2Pb8zzXT3mEo40ZH0Pw5IZC+LafUfigWpX2aOw0a4sff574shWe8IZ70trMxi
TJOud0iNfsI4Mn8q4i2ro5Wnhf+YqS5bqJH5ZO08zySf3LUVLFEfm6L3FTcRWlG3BKZ5aOn2zsx/
qn273pN9kyx+8vsGLarQ/RwrBkJbwivBzWkmcBd0+QNnaJfXR2id44FkG4Tkze8rfcGridnVIGqu
QFq9Z3GJmGpp+Yic31XDvBYQBpXEspYU7u/iItVjsi16R/nRWneYlI+BF9Xo1CJGkEHmurvA6KdL
nqHBYHU4nQKsikjS8vxQUfr4JFInp6TvbUjUbiSJpPckwT+/zSMgvK/KbpOTIIbmmoS5/cYIW94y
h3Yfi5kWjV1ChLAxaryf9VJBfMlGhQemH+7jdo5fjD7pngIRTy2xJ71z6qClgKVsEIblpozvtOWN
7iaOI3FLvGd/ZBiRXqnpMEGPDC3YQtm2us9BWp7x5OS3Xc9mdFONTvM5NcO7qavK91xjxgUkTLUH
jGnBDB6iZyfkhSOEt08N+QQjolg9PIee286bqsW7KFJp3KulFCdHT/IJDqy+n4jZ2cKQ4vtBWNAz
AiAWTaXZZCdkoknnMzVFixANLvhwC5Zo5k1Je2XpEu70MHpHCkvzc/KW/ocoCyau3cIakoI0FPtx
XFibaB06NUkgvI0w9VhNJ7zj2wxI/9mB8HQZCZg4e/UwHnOc9ecEwwoz7bjBJ1zr8CEODfObNbn3
S9hNz0AA8u1UGuuqMIixkVjtxJvm6gcyeNKPRGgUz6apxEY0efcZorX7qHq06Cbc3R0BJMGB3/Jp
xk2w4ydSyPMKfbErjy+/4cDhLNnwPxgELmwKGHgtkCqqwM04IzuPeRlBmuA00snWLfHRl8nyE/6y
wbC9jAFjUwAYfgVpee+yxkOaYJvvZZvK8zC3/RVYJT5Jy+kZ6kKcKhMHIagdpbyAgh29S8G+a+gB
Vu3eGZTDr3z0PuepFAcusIwGKSgLUpyUy9MOmW/Djix8RFwyHzh5KKyD1HwF9+1j1slfLVnZ77KG
+ICoqnob4bK+Ba3Z/Ex53n3PSNo1U+Wj8MxXoUnbwECBqJlB8tXW413iQRaf2omd+TRpfEvcFTxW
KI52yD89wSq91CaWElmdXN1x7wapOnsiE0d85wkuJjV/iw2+p+Yi7cuE09qvIh38sIk8OoQaUPUW
fQVl/ULmKdOJftlOkfzq+yg4eLI29tqa7Zu4yeMLYtBwvvSFUT5qLFLPqFvQELHc6n4OKcqyrUhb
9wZVCKcNqTPJE84vDXtibHlReZrvnURWbLeEojSGDMWTyAzed7xG87cO8fcsHiRs6KpBdQKXL3Fb
XvuQBacRRDj04BHjHS8Ux0NiZDtJO3KX6haeReMsu9HL2kMVgEKzAyEI4kjn04Rj8oAAAiURIpv3
nEowRlA3ezhwi3mvKlHuhdU7H1EdWwh1cWEFxB33mzybeWqb2dS0oVECrK3EeJG137ygvy6O+Wsl
nuwGK7C+d4Ph3Hl1wPVYPbepI8l9geXyaIfNnB/GOF6+EsICNyJyX/OuoKjuudsXG6824O/x4Jp1
i2FeTAez14kfT5n52mHSVptg5iium6HhSBpYr0m7eqigrRH0hH/T8EmP7J4ZTyzPuuqriu2Vi9HN
UTdmGuGWK3nN91mBRDGhZd+wHtdXIZmh9iN57L7sGrc4eI5nPCmu6nthFeMvmX4G7eIXY4XezA6X
SN8ZrH6PTZxSFhnFFT7pRpq19hsEeg6xSckBDnrNKYKKQ00EEuXqa9YwTaHHFqCOjRkzIIAMC+97
cAPuYrmlILx0SFnIGHt3049yeZyJ87Alroa6sJNf2CNu0zQHFcwe5sFRQf2N7xeXl567O7ji4SWD
WPtuDgPK8xjOI6Z87tmDxxP9DYfM+KJzT3wDQ6vegE2jfTBbeWKzn5y5CcjdzAJji3DCgu+Y5buC
hek2ScJT16Db8WCCosvukWIklX6c0Xt8qKhagMaFOfsOibcp0XLrFKnKjq7bQEqoOmd67znyYHzA
QcbMb7MfkYptygpeJlx42S6GNz3ZfVAdlFEuhzlz5H5yyuQoS0UjG1HJ4quZd0NsTUdqSDROssSW
t2mEGdyrrKhOsu6nfZj1AEBYSb40BJMcBrtTW6iP9RHfincMMwxEOBpADsaB2e/5GWwfkxxW+qpL
3mumoeGmm+BZw2l6DAsO0U2L2G8/rBcuToH6YFnpS2bM1TmVbX9Ig4qCLI1YhTkJPT+u5mevgfK7
9FV5TjgzgMDOGYGvcUkCWZcZI2kabcoTiFmBA5uIX6gPq7+RH6Xcdh4qShAuwLHZcYnXuYjbrYEC
4UcVFuIYpZwQgchxf4JR4VGJ82Nhs6VGBIjV1E0TYsZKTrNxrEf2nsqf+zS4EN4aXAsLQKAXfSoG
M0mKw6rkT0TBpQEgsGFzL3bssjCWuaxs4Q5CEV/mMxO+AqSH90hfvmJaRt5bSA3s24P8GqUsn/OR
+B7mBMsunlREmxQ79ObgUC4R7mPegoCQNBQmX0s/JBQMbfErCsYJOIYbn1wxG9vaCKwKOS6CyIJQ
rC87K9M1YbFZkYt28CiJ5rgWFNr39CodLl/Vn8xZM1lSkNJfE0MO2w7Jzzdm1TnS6ay8oJfFJOpU
ybEaTfdoijg7yAG3SiGK9tjG47bCHmlOCZpIW3rLfnESskQRMr50tGv3nYFqDCExcMOc2UfkodAx
QzIskvRS2uo8tcfZ5f3sCw9XAnEHpD4+2sXgHZLRSV61mclTnWbZjUPqXc8YUp2CMbkPhR7/HWTP
/metsJIATtk8erb5dyDdiHI1CKRwD8ZMuLsijeYH0U4aJ7AqMMl4Df2vyKbwOdQFuVZN6o2lH0WV
8YC7ZP7UzlI1u0xCnp/jZAHwuM4rmekQdNJ7Jjk6VrRIY1P8nnCauoe17U4MCGfMTudYlag7MVQr
4//uLP6jmfz/LIIX+7s1O/1fz+Ov36Pvzfc26v4R4fXnn/sTaGD+gczcM03iw6BtYd//L6CB/YdW
cL1MiwxSj/k9/9afo3jb/sO0+Q/sEm3hrROT/xrFW+oPZvDKI8OQObyAX/yfrCuZuf99YQm2QUrH
EkK42mRxus7q/7JqstEVTyTwTLu5q+zhqNckHdbqmmitCHdD2nnYIOn4BEL2AUuFGw6IlazQtC6e
4RjxznUSl8OxVeV7Tn6ddzv05vo7ClZEomYY5McLfcEkTdobJ5jwrDhMRTa4+LPqQZHR92ZIFYdP
Jo7m8gEPCKaTOGEisS1lwaivKXQACTkbG/QdEcASWgGNTZgQh4ALLrdBa3lY/8bNjEfA2ZaqCO+x
J1i/rKSUyFy17W0hRXk84rXxaKeohnE3LUPuo4SRRP7EVp1iuK/GG7Omo9yozGx5Ac147rC4ufDW
yyG4DXLaDNSVCCceEZS8Q7WerQM6FQrN2rFXaGsAn2ciT4o+c2pkciMHYa2wqTbioEsxD/rl0GKr
wv0aPUvXyPUeY3dksiKl5mMAl8ToEAUmkTCe7Bddt+LGMMUc7pnXDzDIYAWmZ1Ik1kFtSF7RZt0f
VhtgQxmjm8SVD3ZnpfO2MoHcAMWP/C5xQ8xLoX3nZOj6LUbRBBqF1bfWMn4o6MLYUFCJ9VCFc4V9
B9naBjAkynaZxW/8bVAch7C5ZybhlieVVZB1F8wK7JeRtj+ms17CaxEGY7DV3OVAZxjetadiRti8
H0uNhAuljVquklAJ4xw6VkVVP3JEHYENJ2+Nu4z9oQd0yS6hmWZvq+KYxY470qoW02SN2M6Y/t+4
ZodGH04QjTgeJuuoOuL9tjS3hCKZkhrxkk45pnFXi37Y4UEvjvbkdp1vidIud+Fi8+sOf9W8aQWW
6/2cQgzjaqJB3qHOsq1d5FSa4UpYTc9tBIn0mExCflYgnF/QugBLD5vmq2wDBsp863BMmnkw49lq
OlBRyipJb2zM/hRiEAXmujhLszUNd8iptlD+riyEz8qz+umIRRlhUzSF7eCTw8QnNiOhPRNAQKUb
V016A3Awemhi557KTL+0bc8F2AW1cQp7KyK/bHTMTUsw1ZtbJNaj0Uftx4Ld7eKp9DiwFas3Kf+0
/RQ0JPxsyizu7GcGz+AgLDMt621vVvNTXIjlK4/y5Toosxm3JHRG1l2DPRATU5nCSraLpRqOixnm
V+w4TXcELIIW1kyG/Bu+hPoOn6lZ+4Qa4MsNTA+eg6GEfK7naE1+snNdb1zDFeQBpoW6kV0RKaRZ
K+wPvWloXXqAy9OmDXN5bSqrBwQblTOMgSSPP8hftKedM2N71Bb2ya1Fz+b6ZQ2JiL1n8GosRMai
BU+3+YQRhdoZiD2xHXvUtNObN/DY1S1TtoOF4evbnIU8N5VHpmZYKuy0Mi8vhZkNz22oKSCYAXMW
MIc4x5IOoiFDCguZJ5JjP5QU1rHF4DoxEWId4TnIFytP2wvxK+GHSu3I2y1dlwUPWF0c8gFENNBx
zvW47+0w+pwqo543SeTSV6wzNb4eWQ14zhSnaXEkckBaGwIPGPduZODo7KtSUXMWzUJTTOjU8tpb
YfEDz83gEXQopvCArditkMxRLzjZOKwN5HhLCDXqPRA66OrCMhufqjEOfucpT9InBhd6X+PlNeEd
dlCdB/AR/WGaWdLCUDWrxE/B9cC3C/iubhWt3NuAg+QOGkeJ+i82PkjRdYoXN6H98MeJB2XjpZ7p
E8eglO9wDbo/cmMWTB0XcQDmz9czegOHbX52fbaiqcpkJ+O02Xt9VDM6dbXBEZ4Lv7Ri/kkZskPV
kkgVFsLC49hfQ1drGN/Fc4lKXm6ZP1D9yzp4zIGtPYdzyjuq7dEZdgUS+ZHSKEkezD5wsLma4CGx
cChpXCQ5m9/1QErJMYzNPr1KESxbN+TIIXlC5DuWfqbeYHLv74M4DZ8tl2POH8LJ6jgvYq8Eg1Dz
TSQmFDo64VHjizfjBOG8suIAB1pdxrulkvohm8Dlb7O5yOtt3BOejXIa7wOb1oj4nNo2uAAWB/5H
VMW0c5FBBXFareJk9uSx3hWcZh6dbzxd0i42mbnLBfZZYYUnxIRVvB2oD9qjbTBs2ne18o70rfGX
ZgP4VvRN+WAMXUz2Zx0vPxjMESZUOgq71MSArMRUGnf5Fg8l6SeFTNNjq9bJdExrR8i3Xmy5oQ3k
TSgwxZljCtwNHgrMwrkR4rtbL1x0blFUz6vn6loybWfFmE5oW2XK0er1gEw3uDjz20mX8aNwo+F1
nEvvnM6hJ/amYSyPmMhcRlbIl4dr6i3z87Aw+fXHJOU6AvdQV0cgoO5PZ5TzEZeTRZMNX2FTshrO
NuSQj4zRAJ6XdDKoQq14ioI7XLDTfJQ9sxiQCdifIZGCOjBE433DKq8eEtu41CKJceZ1OatLLyb9
EzyMHxS0noJDzg/CwTgmqCJREE+fSZXB2a84MyHqpOKD8AKweaG9uOAmevGrZQawiSSssRR5d4T3
aEhP5jSSGr1eAGYcJk+zTJhtjsjs/bnJ8aJMdvyI3ts5Mww37cMgVn1RiD2dOTf+HiJv4m1N/Pdm
9SVnG0keKjZwleIND4jRqMEBYa+39aPMjDz9iKwuvNFDOm51GS3HKTdJr6i8GOwAElFWBvzQhyTE
1rABLQUgKArHixGNIZGteux2hRPPzqpWc26H2miYNsvwS45w6VkYPhsWFyv5Y2AgCSVpyn08Ia0l
BN0EqOg4DAvZuHNKEiJtDydZdPqzNqKKPV+R2SRCJsnJkrM62E3gPkibYZ9KY+s506L6UBZjv1uR
1MMv7TrFSG1As3qnu6jJ/CgZDb1X9sIudnYr4gwsFhXHUqbTZ2iH3hcqu3h4JWaqWH0BVvlVK2E2
D2NgO84Op7vjnWVOCM1N7Fm8jWHo9TNrk6D6EmGGR9eThEmdAjo/AEmUcxAurTL3aGnF8FSbRM34
MWG7T6PXMtYuJ50vj6JhK9KSDnFWDbOHjfDG+WF2BAAEsURXq5viY8xuyQT40XSHJuLK6rIur7aO
jNg52oxSScpmsHkfL010yt3QPReJEaOuGsUdy2NkAjkRgTvMDXC7iP3aeUBYucupQb4aKaYXVQDL
Y+kIopFEQqro0n01DDQszJJNtzu5ZI8U32dQZdWBg9Z7pktk/jlge9iEQP3uSK+rX3t0XdtEzKN1
Fumc3bR26WRbIr6tN3bY1qumVrttgUlBGRhCeIXADfMDezCG3QAkmGPOFVgFkdJ7ckFmPleWC0rL
NcRbF7Tf7aaGJcawE29iaKcVuUB1/WbFCiKTBYYa+GLQU3AY8Vy81iEbXLJ13IrajeBLk3rxaayx
Yrp8k2v7HQM/LJeaVKsfnYSyifeb0zggXo+a/Ls1gQ/r5+gpYY50MmzByY9eXXhnvEuePpqLNSw3
qZWl8z7PyM69Zf4o7BXT6SR4zfBeHe2qBXPIryD7mtwlbAOtwg33cd2zi3JqMUEPYjzZ4tBmq2GH
9lOcpFaM8YSrPCLW47GZ2/CR7/5yBIkIUofZtsWefun7+5iAoy3hLNXFzFqxt9GI7jFG/lyhyi1D
tgadEJAIdWqTdo7eyLCIBpK0wbFhxFxJYYswrStcoP4e77Jv5ARIobOPd7WOprOZe+VOmFBtSbX7
SBmHYv9qF6K3o8xpPCa1St3Wk9c9jmhyDqFtx+8V7y1ALxQSROcUKYFrSEU0hAwZxztTRyLdSvyx
36JO98Y5WUkhm17kzssIYNT0sQcxF8ybofxhZi7izICL9jaUa3NWOqQocXszHwQDAOusjL2Ej1At
3wjVGj+IGAo0FjOETEQz57DiJILPgxQNDgE7xOkdW6m8Y4llPlPgcsKCF6BYxyh0DkQ5/cyDet7r
2clOQEiW+Dh4pbzSNLjBuU4q+5OBmvAzi3bGp8hYMPZjj29g9mJBmPDDVxubMAybTzEA2lrHKNz5
xNhHpyJNdjzMpBWOWKQ/eXz1TUtqIiQuaMUxZUeBij+KssofIiBuQL3I+wxUfmebFEM71t2xRX4U
qpw9HbEJMiE2Eroq2huNxjJe2EGk9oeCvlJvl66nfyXkkhE7fg3s8wHBlPMLxFpLMjMVXrKPiYb+
GupGnYaot77BmlrF7Qhm04pjfrFFg0ED+dShISV8h48E7ztBfgkoHNp00Ew9/KTc1u2HNOrgDuyH
OmiriV6b2EWQSzxrlO6DJNMPLMvL9lyXGMv91gt0sAlQvqK0nbBoYOVOKCjtkLqGeLXpzq2Q0W3D
LmZ/6wkXbUD4QvghI0CVaA9TN4FUebU4e+HE5sFllH+eW2LjXVkXp2qKq3tnqE2/akDf7bibWcDO
aNkeGxRAbNhwYvsxo9QfSRfpbu/ZXtccnY70QFr27qtCB3OHFpXc7tw2HRAQZRhySePM+y670fQz
PgeG/3J5HCIueKpRfSP7SD8kFfSTnIHmlfzfS+h4qttkCmI9gZjDMZX6Rwtb9T5ltbiJ7WK8jBFd
kl2jOkogv46DFm/LEn3xdZt4jzGFQLn9ykhLPrXMef0sdnm/EyrkydK3Mjeqc65afqChrO5JiOIC
7Zrwg5oihyIVz/pJpt9Npra7mO8RhX4h/HhWAEGYo58YOePjQgJ2aNyBAAIv8suyFQcrLpyvPjOs
Y2A28iRQnC2Fy1hZ92hTqqkq9kneiKfGsuaLg1gDhr8sLvgzxu/9ihRDPJznhCTP5nQkYxzGBYfk
+GPpdY87hjX9FiqFi5utpuiqWVlnqJyN+rtK8e/ugDCqG1ABzZF8FAtHl3AOSVKNxwoyOV+TKr0n
x3a+1UqqZqPGbL4Zp4Gq0B275eectCwpUyrIrZK5+zwrrW9mG0SkbgtJT5y5SNhSE4eoTH5mxtQc
mq7+fZm8117bW5ulVP211RyiHWk1ybYSSgWHvPTCI368Q51BHSq6CLaEqBh+pLrqXih32eJnc1tt
p989x1SFft2q9JcrIu+kGtY245ws3yyUL49FifiEXMWk3da2nNtNsQ5WY8VxyeTmoEoizOywOqBW
0XeAcixe0IThylaEQx1s+IB7Aat4Gzqduhky+tPekfU76rWLY0Gh35jKUY8krHbHOm+mB7AZDI7M
KEegVKTvdSbM98DMkRj0CMAw0Vk7WYDuqNQ6PmtHvwL0taWiUfdRrfROOXF8RvYHTXLugd86ty5l
3lbWjrzMyrYopLzFhypU7wo2LPTIQ3zTtCF8Ry5jOH8m5R2kkRsOqmTHI+O+AYqv8B42xMAUAhuY
bYXPbHnQRMZsap+1ntr92JaAkWvSl+/cEDYAyEU9X0eWJjtOXFAzosj2cweAcCHKjnWtlVTdjmna
aUZe+s1IXPNZ6RpZ01Qv7QuIFKq9MBVv9ZSYByRiJp/qYh4rzeffFGEHJThLwnM9IU83x2j0B6UU
dc6SOp9TkX3XBi9kWgUtqBbzn6ShBgfOh/KxXsaRcigwbjMBGUIG41uXcLH2Vg5RK4uqEleDgjSS
TY9ozJzbCswSsA/agQ7UAe3NJhhVfDHThlU5IXQ/zU7cY5Uat8h2FgqyYL7Xctb4drsZQRa5iOvg
JAFWeYimpDshFWI2NSNOftV2rr6p1NjiN+UmASZxcequOsz0GzvSFIr4NgBD8bnEmXjBrmz+AgYK
ZYJ03PueXNZEq6W7RSudjtdoQCPH3xUdAUz8qJVltztDtNOR0nv+hRwGqlar7GONzXPXmDnpGGaK
B7ufC3DQZGpt2EKwRZ4WFdqUww7e6jSJlxG6+9g/mAIZAAZki0tv83tW/v97YfAvFfx/FfD/twoG
Uavo/l9vFf538RU13//XPyElW7//5J97BfkHpnzPUR6PLyN8AXz5T1Cy5v9BiILYR7jM81fzyJ97
Bcv7w8IB5eCQcizGHv9vq8Augk0DJihPaclS6j9bKvxN7Ln+ExYrDc9ztXIhJ/zjSgFGuDFYSJX2
DBLH9gkeigtiwCgqH+6AvgN970KXRGK2L0zA+tLskl3WherfCG5t2xF/+0n4MUhCRFPCyFEL93fq
1l+WGyawNRCSHn5BiwTH1AVpQY0VnAa0V899Gns3k2bmgy4oD4gCRqN0dFF10Q5P6sh/gldopeWh
TKN83ZqbmyJiTEJQfYxXlWime7Obg9MCR8qfCVq9jZI4YkRIt75Da2I/RG1DMiYrjRMA3GZr1AZS
5ynMMPY06egL5cy7IgQMQFTb+I5TwiE7UXP9Jyj1LtzmzME8m+sj4ffT4fWTdYIhASfNKGzoK/KW
KEHj6OpEMZVvO/HdVGaGIChjSNDVWQ9RzgTbr7ttTCbvpxDd8mWljXpeN5OHchYDl/zY3sdUASDl
oxS1EWizzw4tzKnXQ3MXsWU9m+gufY1onqtCdvchFmRfFva8MxNxzkqmNdS5m7zX4QsrIDROCZfm
VhJj9G71AZpFbdov0egZ+57ovVNSiGCz0IPd1FFo7Pkt5oHphvZLYlGOLSaLm5B95gmeIdl3cwbc
IZz9GsHAZe6MmAhYGe6qsa52DswwLte6EHvAfWoXdBL2pdLds4IE5ntxKXxkxYgvi1G9UwoFO/q0
Zicak2ulFQsvrb6HDDDDXjLGa5inyXM/YldgIz/sE9UERxtNN6BZfPt1SZUilmb4qvME1lmeFg+U
MDiuAm3017HKm3McClR/GljNNF5lhJChMC5uHbFGmZhoDKZzR14IgRpmGlrbBeuUnReE5igiuJ20
8A6pmBk4tnrN+ZyzI4wbvwgYg7RkOra6vc/6VcmF2hYBLaaIMW/iI5CQyK+6pr6t0rR7j3EsHIq2
KwHUQPcGm2h8Omiid+5QzLe5QqvksUveoDtq9nKFwlbEQ6y/0l9h03kHUnnDt8UGmwCfaJivoRwL
/s3SejAJc4ddMEx34HWWbV3BEBkXKgUUSKvZodlEeb8cqrDrHrJM6UOWyeUBIUCyqxcM8hhUcEYQ
kHhPkktxx+A53FFeqB19uT5FVFs0GHXok/Rqbwenq47lWFWvWQHg2luFckXGLrvw8l9grMMdkIT8
OZDrwJ1sTJ+/o9wyWNZHxGSY3aJJnnCSYDQqQnT1xewxQ8wZmOeG5+2a0HS3ZO6QexMyA2hACe6A
QZnTwVElG8AUNQwzATXgsSYQ4RYdiPaNaqLpK/I5xyicifOMH47WeNJ3cWuIx2EiLqxob6dqodkb
SnV1SzkfQIgPvhy0dQ3d6M7jkNlhO8QylG+zaJxgCqDuHywR/5jLJvpFBE2/XTdd1PxLcDNbI3Qm
RwCc4NQ/CprFM2ZneMejhA9eDGpvOM7/Ye5MdiRH0u76QmKDkxlJQNDCSZ89POYpN0RkZCTnmTQa
+fQ63i1Bf/8QBGghQKhNFTKiMtODNPuGe8+V9+xgzbDDWIQUBnyh3frZSeajOIzzNH33btk9cTL7
xxIV9i+7m3KGzMAVgwR5K37oaYJk7CayOAJBCDUPP7pEb5qWvVi7ao7SJAf2M7QdvPC0mHdiCPz2
WpNwXSPVTXBzs2dEfWLkuzwhaDRlQIxoNk7SkGWqN0KmNZ0y9CeF4NdyZhmpLAYNajC7RSK6Uj6z
8Nm0jC2Yz2UUqp+V5U+Pht2gI2QE278NcJXgJ8QJY8K+OnH5sTWELrTjTFv2wzLVJ9AL6SdwePgk
TPd5r9NbDaed4IaPgzEU4k3TziVtERZiZIjdrdMGP0tB1Cjmj7rbztNYn/xyEB9uFoyHNb9ZwdSI
vgLGp9zDsNfrJoDw8zdriqVFgNePf73BH8ipWcePygomKtbmvk4NCtl5ONQwmqHQSLHxkSmhr7oN
J25h6CPv/+p+kmlOzyzTpPlwK/SxQY5TI2AMhQgl88Olqupjat+wuoYdazKHupgwq3RW1r6KZ1cf
Zb6o4NJWsVX8SBJ4pif4Uu5z0jaO3o2t0X4NvApfcWzXb02ZGncd2hI28A0XNJJKfrcqWOfXNkdG
wiUVu2+JUh9FFRjnxRc6PtOe4CmWN06/YCMRmpmD6F7env+k7Z2nWvtkIOdQWUNNU/sXjaV44ioc
/CP6mjJ/HIehOY6elT1PfUdJwA4UoKFF8MhVkR7yN6nYem/TzJPvMAYcvKX+chwJpwXkrOSZ/Yn/
E1SehZ7SNnP24Ja4xLkL/YhZWvdMAo+8qzWfalGU3l5ZnQtfw+gkxDPZkVMguyeX0/oZoH93yGtD
7YjRIRQSzg9tC2YdfeessXO4CRFoMqhdZrZwm1HN3htW4NK/HywMPCdVADRV/jkna37jspzaskyN
2zAPzM58b4I++5xFPtmbvs3WAd1lMjrbrJnEL2mmXX1PF5oz3c3q29q99FFtWUaPqoxUwEerhgdC
7FnymM5i/ihZh746xuw8N6NV3bwpJB6Sa3Ifl0byCkgoPVLVFIRDKf4X1FpEbzl1r6JSZ/OeQc54
xkNPeDeK7kex2A1L0Akxwrw2P6yWbPw1hrHQb8XqtddWze4Ptzi7tLoA8lBU9rhd1xumfU3J1g2T
qtGH3JqnaIYtDcpCY+szZuIImFgmdjXcwfWoQiNNLSg3rsMwMgH8qrg/q7zDiab9Y1rp9X4CNBb1
dPLEZpiVQS3mE1WVk8tUI6oFkV7EzajPbUzcQLWhCbEP3qDX+URADB4ZE3TfYhN0/0LZIF/cYULE
5rfc73tW0dZD0TFyRlbNo7A2zETz3umf+K6dyJds38N9ZcuFSE6SyHSek9vqv1mSKqqHfvhoY7lu
4lwsRyu3xx0kjITryAl2dSeMTWN55R4TdXKP8kPsRpdn1GVwe5FGB4YrYRaHH7R1f1LzeGN/S3P6
igWLbqc42d5Hr2aHtaCKJ8gqxvCb+rLZjRYhX1GtF/VupEv3UPakWDhFTHgZmwn/eot7R175Ty3t
UAR75Lzo5Yug3Ocx0eU5c6+9MDMf9LdU3bUheBF4LEMSa6pa5uOmtWAsMe3m1DSruJNBpR5ScNiA
ncD4n1kQFC//jCWyYanthRrKYz4AJAWq5hDc3jbLj7Kr0gvZIOXv/hjEEUAuTBZBPniQz02H+JMZ
hUW1bSpyN7aauSeqRsGyCJmGIOYKVXUWAhGGDR7HVXIQenaPa9O3O9n19aX2JvOKDA/C9zwVbxoW
lH1SNN7MiC0vPgRx3CHEgMF0IRaGxHJrFQf+yiy8lGUclKOs3xMID0bjt963HxbzmdMmFTy409RG
qc4ItBiZ9apYnYokuPSFz1yyIC54qNo9xrrkgox92MD0N77WOR6HvYKmfPLz/KtzjOC+czwUB8tq
lz9T7SX3Bacitz9Q/02vXbqHaYmXqHBNovUQWsB1VeZba2bBAxdcd27MGbJTYJBH79qIWPXNUwoV
5q9AH7+FBEuMgMhsCmhvyvD3eBanaGu8GXLlDGGGHmtS/GpzX7TVABFPdE/rLN0Yj7PtXHtUF2EW
rPoLKGz8uHCK7xnUkpA3QgOvWMSFUzn89C4cepmg1fAE0X5SJGioxWohW5mvcU9RAKzp7PAT2uZL
4W0Z8zevLViPreSi2ZRtl2+rLPbulrRM36ypv3Y2o1lm/cMe4yJuiYHm5tKLpDjLokdUKu1yOjT0
GFGQpDYSHbE8uppoZqQO57IpX5mD/Bixfz8qhqaFBVIBZjJe6rSewTz53EzM3xrPu/lJx/UeGEOF
Daqf7huqrw2zi+SSrkV6AGUwnzzrd8HidRxHd8cgnyRhlsGO4ab0Ulh1lxSbq8WFBBYKiiZ8iSRB
7IbrMbbnTZMedSZO6SIvjJnOxYphOvFQp6D26kmnc6Bqr/AYWSsog5Kx+uPP7Mo2g5pfWl6mHYuB
BqTCQkJcV2T4OVXxmCxUtHGfuGd/nMBtWJV/UmartiOM5sgziCaIedvPE0CQeuM0vUUJWpu3x1CE
3sKjweyzjBqhD3EpJfzsDBvriKNtjiwfZxuSB0Bd4VyLMqLqyE6MrAiesXN97m2BqAzDBn1W00xH
y6usXW7k+EiZyfZhVfRutK764KK36ExqiNUlXovMsYHE8Lw8xmvF+Ydq4c2K24ZYHtQWN26ZcU4x
t3+YuJH3cM+s9x7dAru5pDy1ep0ii2iEu9IQ7lbMAcIhgnd+YUBx3m+61Scq4Bx4F4vboo6bo1O3
xpOlJvFUrF3BWSnY/rl1n176MU/v0qrDE0zR9m0RrXH0rRZVizs2f4gvESzuwCR3kHSrGNm0ifdG
c/c5C9J0KIQAWl9IkzfO9qLkpmWLe0C67x21PQV3xOUFzzf0b1RjAQ8biwJWebWzHRBcRuiQL2Za
I6SFoCzxz6aOSxdpVk+50gV1Qt1/kc/LGtyA6ObS4h8Hxz6AyTJOKJcRCuHsuI7BOMCRKp4EQg/h
s+S33f7a2O+dqe+m4pZZh9lulJ9FOt/Xs2kdilQ/++x8EqMieKjHAGXdriWZkArRqJDS8L1Pgo+q
CiKsHV89gw0MgYixEjQ2T7meqkMwYvLimqkvbjHbPMd9cwz84uyLFLC/dtezZCm99YRfHqrC37sL
eq0iT0sWCXV2nAlS2TtqejYdAqFJW1WhXdLgrQojGQ9HI4+moLkiAbn4dsARALz1MANkc81Gb+KM
tE3jkDa5E4mxBPYXwHNtCi8+61JUWwMI2yGw6PQhcOXeBQAOmTbaI7fNV8e+LDBfeUdrSs84qA6r
U3VbSO7itW298WK6nvPKKvsmOVAjxH8b5eGeNQaQmSJesIr4+STQSWbtm4F5JvIdWpRVAmuBMtae
ke+pZ9YuDzfiXr4QA+FD4idZ74R78KfWor+risWoUKWY9ZYD/mS2fgSnFJ8Ptf4xx0EesgeGXFn0
yx0bXhVBHDK/Hf5+mwQe7YiJQrsAr/zuqAi4xV1ci11sKisivx2JG7YC1WlzBwggnJzY5MwjKYCZ
9ZOKc0w9tg6Wx4rVAHF5hux3I8w1HDd1s5lnk4++IKYDnHWwnQ1Ix5u2F5eKTWYkWzlfvCX2L8pp
SCQBBrBaP/DHwTtCrwuCZxCzxLo7D0tWHqsx+z0n08+S9GADzbahELc7zeZOJt1hsBB5cG0a4SxK
/Le2YW4bo5oRzCr2dwh+D9xch8ISB8uD5OWqCMU+5O+gwj3S8EJ51Zbb9kfO9pUEGXJNvfUgDOss
fLVuqLV2jKI/J3tO+lA7TnHsuA7YVJnL1YnTz8mxoYk2xhuKK3GPcW/8Qk/YHvh1FlOULR4NxNHp
6MYoUYxnPGN3jdNFba5NnF8k7nZoTTa5sD84wNmImZ14c5zKioxULpG/WG+VJ4Molz4rYczZ1NBh
T1TaQjLxZAKEV1zN2GZ6Fke4wzEcyr+FZx9lmh0rkmrSuXrpJPIqIH9h1imEfFzgeCWJP6qcfVkv
H0bro6EikXabzTEhBaVbjs802eQhudldHmMdD6zxYSZNmBSTLH3Ajv9KJO8SeprwM6s0qRctJkae
hQTLGbIdUq4sdDO7ZJRnuVetJUkKJSbpos9jwkrk1h7MreybBh64pU5ucUFUdkb7l/E61s9TTkSc
qk9xMJB1OkwwQgNNlMw0BfiFgViQWaE/gno85SuA2ZKGg/WtPkhEGPuxZRO6LfXSHLORFDIyT5BZ
WCnRYQNw1G7FCpkUQKd4Q79o+V+cvgznB2i8k9X98ZhzvcwZ7Z9F6XtMmQxta60uOKNpqCWqC1N7
/sG14XfW83SfVIxbpqlp3xzEWQcyPRBYZChIt1bb5pt6VD3Yp6W92DgWt7QN8U55q3yGW0mWibnq
u2Z1NbNMQDEAWvIpwh6bRXWgL4aHdiSYc80Pykz2rY2CxLM9mEdd62SvSmj3ynO2RRN/WWQ8XHKE
d9gpTaZexzW3/S3fO3wMg2scbTrFbeOYC6LXm9tnjfE9BvNzEOfPGIPSPV4ozIFBW7yB3G6jTvQP
kwOnFQw2iTEddlIDJ/E24Z6nTgYjmaeuSxJo+yRxgt2WR+AGbu47yHf1cW2LNuzm+RMlumZ0gHhI
Zol7V5pw+BKVkn6cl0ULKTnhZ3aYteNfvKRle8tcCBizyPm62GEIldawAngp/niMujZDsdgP0Ar1
Y052JuTK2zw8ML2ZSareFViV3otVFODgm/pUO5LU4CHLkS2A0mGNGS9Qbmf43r/6fEZbVjhiRz5d
S0FVTFHlciNnqwk0CjOhbXAuLKV1FwhPJRcll3MtcuMttnGj5S2tx3YwLOuFsBygqjYBLsMGCk9+
0QMlmRej+FazZZ4J28FxXdXVmqJCkt7Vc4gajJOhO/AtDvKkDOt/7NhvGVj2ozVKePBpS+lIPNVl
7mmYasMxH+1aJLgBccF2aZ/vEfZQAFmys9DesxaMVFthPcSo2FP8OZCM+k3OlOIS9MJ+nio7OZWL
bb9w8KOpArexV0mHNN1kY7q388rpdtrECEwUUatDmv+Wqw+N/+J2ijEbgSawysECfPmS82KTEdzw
alv+3YS+lGHmXAP2amRoafcnDtCNmyDqUzJxnfhPXGbVC2XIZ47YG89V/2hPwwtwZhWp28BrWgn4
XZcWBoQ3nLU2eVzxRIS+rNWBbWX91YrMO/gtTgR09+ZWNehGEsaDCEKK9cGclEb8W46wNkhq2UG9
IJbJdBnQSWg7VQNjCTfhFZ7CFLad9hAVjq9qIePatPt33BRd2GcViS+2kNcVr9cTNvzul5v4sP3N
2Jv3jpiQdE0uZJdW0NgkxGKjHzmi16LcmfA1+NNZZ3nOgafz02J7fzPK/5ssfIxuolhOAg3BVk1+
8IIsm8sExRP5KKNVX+Qag+VYH2QCbTn1fB1aCsx7M9rfNRvRTS8y505X1MbwBZzzgBD9S8kE/c4/
c8Mt/yARYG2oktxwUWhO6sBBt1bFZX7UyrYO3Lq0xvYJT2L9mpdAoG2Lx6/2jOQ0oQM40NjN4GfA
2WXomzWLqR0b3otFoT74o0JrylSSbMV1OBZDbVzVQkYGP4+XtJX8dgQVRS7ozk1qSBVNpP8uNQgf
p2xDLG/3yO7NC+6yFXa+yE+Wn9AUF0XAZEhiRa31k2X3vJw94BRvRuJnx8Hzokf3jOP+2eQlQn8w
73rlBVs9li9NmV8XQqjCVKLZJyoqQ2NRWJ4XiontOyET486mwuEsZDTqbsdAcSbP7NXPQeOMKVOA
3uVhnokGsyQHshX07euCoOwPLnemlk0akNTVr/x4xXAktUJFaDrJhQCo0u5ajsW7MR3iB/Lf1tMy
kqXoE98eFvDvRSIf5UBwPNaSL5lbZ5xxF+I5vb0roAX3i/MYUBcRNToROZxFWdW/LVP+AdCJQetA
ZHzXgI8pHuNBERPPguW5Bwgc2oRIPjkmIQMdIgaW8DJ9E3YuD+BFKWn00EQYiqNktbyoS1t36/mt
sa/GYJNMj5pd011CNsQp5137qoAZxWHptZTdY8/sZRK8AQl2B2tC7L3pEKJu/XY8Jcr1IyLnjpbk
PN24gmW+DzScboVqAU70wnVSEUcXwk4zGTnKeu90VcCP0a/sN7NLbyTxqRVHX4OZIWYQbVM72c2F
/2l+qv3llVxv+F+GvSMNWwAPu9GnDKWNbyQS1Zb7cH7M5lUdk7ZG2Iuhw/wQWW+QEVU5l5VH+Q0d
hQo1M3YCs3CV3HMuEKhG8FH5C4W5+k69kb6OoUEAsYV5q1jPaCIzggUJ1n4T45DdK0PzGi+wYBp2
THN6JeojXzYkv1Bmlq0TvKCbGY5IYleOq95Un7PpidcpJU97X3rMqeoEJQ2TTNdtqAbt8j4R4GNv
vkig+2tSAXvxEFW2xEB52SsU1/7IOooyriaXckdH7R484nwQKTetzdcihwuDYlYfuVd/gzYwwnEZ
v2nLYUV3WZNHZmd/lxR8LNxWBlYbI2ckMkymf1b2iLy/b/gnmkCC3y0IrSkpTfGB+5V3iV82hzvD
kcNvp7QzLxxItt61kxJ/cgry3arALPk3uzpbVn1FoI8KWrET7tFf79qsFI+TvFGQUkTz5pZQUHuH
Vs25ZfD17J9SDAo+ax8mXfAyBkf98OlMu3rUCMMRbh9M3T9J7bKGLGNCcXMXc2eOqO9uNKR+ZrKW
7rqmImpMBeYtxr0awU1IHKcL8a1J5EmdRgAixe+m6UZ8JKXZnQajrF7tEdqdzVT24IGjui+hTA+h
F0Mj2syE7+Huo6pEiGQ6yOXMXmc7Nop7ePFg21b/q07NZOd3MUZaDBvb1QimI04s+95U6VdArCgx
H9S0qAvVp9uOBPO5EEZR7T1MqSoju60QnZorbOPUXkI5VmsEpabNyDwkNNOxmysbQfwAU2e9Jm0X
qaXANZ/hlakVnjqNY3o75dMc4SIjur3ETlNj+9HYsg50gelucMhfnVqTs36Sv4jPTZdtfkNmmAGU
gtxn+KUZgT25RUzsaV4L94Vl07ojSSJ+nOs5242Ecn0SJf5TrgwdiiAmH7jvq7eaSMYQRbO58YIg
A1EQOHslZFmFfdClaDa5GNYwB0V3zhhL0nUUef6STub45NksfLZoCxOyE20zOwsg08QIA3UE3cSd
LPA4xqujn/VSWOjNJ7V3dUCD1ty2atmRQBBWpw7I49tN7dF4bL2gqsMWQQD+gs5801PbIyCG3uKO
iiyu1bCiPMNC1Ij2hc6MKmV0+z0oEucun3O1q5Yyi3Da/GL/Fp8pRPJLSTVJhgANzZJVkjhQjlo0
R+g42f3dwRQX7x7CqCox512eOcthGEcP2Wrbn1uAZrsCqvNTOttqz5KBMefYzqgwqVq6/VjP8XOq
tLwyruSvkrMU9LraPbOath74VKHWorVq76wY/CrbNbKWmtWzkVG0/nqpV+39XXDflHu2L/SAbN30
ae7JOvTdlaeHWepLsrrTvTO1D0YCH4Jp3l2nR3l0Sy8PEKCL5pzUCcO4DusiX9CraZeTsY1UuPnb
zRIv+SxZqXiNM/2Bc2vsRqOMYTaRErZphtbeg+e3wEWirySc76tQyHgAR+FIIeajzt74+f5a7C7f
w4wiQaRnrw6FyqJt03Ek8+HDdBEapij4YfdYKH4xgpic/or9nRlhT8PptjqThCOIM2HTEzm6rBDi
/a6ePsfFWR5y9OibtkPiPqY0BqTWnb1aDMOmlYLLhp059T82vexp7PyOcXE+OPeQ6kuYMyaWn2CX
kUy8qcTyapWi+LMaVfYyYE//wwYuuIjJOmVAIlBT9zH6QN+ee+jpeORC4HvNh8FC9r6xOgSgdW3x
VFhGZBbYPuYgHxE7kiQApDOTjIKpGb6ZgdJ52J1zn9iQ7xEGIVz26+qexb8+NmkdYFvHQ3xOqoxX
Ox9ZMBkCOeNofGIb7X8FKfUGHhhlnpk+c9uoXOTfMcNK2gT8LHtElDlWKgFGsJm6dwZDn2RO/551
UHKNy/7VsdPymHWC+BWu0+zDov98HxcI5ZxC5nLAIAyUEco63RRxjNgVyDFPgkxhbdT1o79UaxjD
PbgfqwoLSlvOqHILBSvD8cedNSSNuwMhgyZjBkuPZ3kejXApnfCfDU7BWAKsQY/LnwqizxqkeXmC
kM83bJTeqQEwoNP2Y+Oa6uIZbF5HzqMnRB4GSnJM2xTt+qEUiXvA55p8wKtyXsmNwRpp3OLXHdIu
Ngbshf0w3ebjRtFbBGjfYDYmtiYWXiPZrQSzNJlATOQl3AQZoSrVRpEJQix6EpGFYhNJDgBlrO0b
yGiVRI82GMAjSRo2TvDhbw5TNRqbuCOQLkfO0Bdg6IDAvnjM9sPMtIK95DTdst+tLkZpPwhF4OQg
G4E9bvWuZOCRN55p/RuTYweMw59vxqF4JgdRrMEVYXf1xJI2eLYNVz+wwJa/bT+tz8Yi2asRKHrK
e4/InQSySOg0ZHa7BD0fF2f8GJhDA1SYiO2FoVXsUNL0e65S9C6EHd1PdvWEBK+4aGquQ45fI3Jn
/w2BbhoNRANRSvo6f+3Q6zzMSgsEwpObvyFdZUdg+Cvipky1Yeusdz0PRFgXsSLkevGOQ1rs02pO
T6LKGEfGvn/K8WS0qLAjXBX+Ab1xDY8H1wcszYo3Qs8nqNrrI+Rv5pu9ByIuJg3iI657VB+Y+d8N
6Tz5ffwa6HZ+SPsEPGpMF0fIZhJVM8bvSuePKXvCDDXUgeh13p8gWM6ITJm8lrq+Fg2a8rovjg7l
7CM+MOYGNFGXYKkW3PWIvO5aL2gOzP2+/aF9cc3lnCQsjHxDnOquYmlDPvl0yGNtfqR9R6R1WQV7
2BfVKxAiDq6RnfSxzuuT1cjpzEwATYgrdJRZdvdWFnxQYE+Jqa5scKc9i2qT5QNZN+iVurCTc7lL
cMrfjI7IOuCHhZXZtbu5ALfG9bXYoN8S9rIpCNZHjmmFWw5/2Jabo9mxkzTPk61+2t5i1jMkIKwz
sr83WCXbK+eWCNF/LSf0BC7b6US/gGfVV59Y3gMexvUJiWW5XbOYkVRg1U8dxcXTPC72NkmrFi+x
wjGcTlqdsdwNYRpY/l+pnfhNDYC34Idx1/s5sda8+dikWS8F73VWLhEpjkwN0saIitomBrUW6TGf
0URXqWc/WpnMrkBPGJSvKakr+MLGB2YD6XcJhA+bJsrv0GEQidzBkmewKu6HVcya82wdmBpqgVFp
CfpwKXSJbitjnwBV+LuLA/dEoZJ8MyS8uTRuoyinyx8zmvCKRmASJ3/8uI2C3s0YVdYmaMzxc42l
/cZ0I/tEn7beM9twtkkQG9u1D/Kf1HCtJ6L82BzETfkS53G6ZS1Ae18bN3dc6z1DyDf36dSRCwWO
5wlPMslerTuVpzHNi7/ghdQzLBzFYmaJ77ugEwLtRFkdwDm7pEnE8WmqHGdHQChbhcGvzYeyXOZP
xizyjpUV4L7Gn3C9zKBt2RgAn5towI1mKZ6LxvidDz2kgp77cyrjEyEqsNsd0d8nnba+RK0YKxa8
M5uaRAnuxMxAGAQJbuxW+4hPwcCRZpAatrIu3tjz1EOp8trd2jPIaPMALk1gW3/t3I/PKHTaeoMD
HbbFEk/pg6Q42LGMi09YE8r93EOqgf9FLhspeB2x4579BBA2fsoDDFwJQoAX0HPP3K7UPIJemuvX
OfQVfkYxp8UZJ5J+lTMmT1AdLJ6McmRnTVkLC20q3gPi1hhGG3H6oVyPmVtQ5jNjB+bbK7oajqjM
KHYeXHDCX+T6VWM+3vsp27thrBwguII9HjD5kO3O8sw0bDwI4d3UfbfZe2tOw1/ENQuAukQ8r521
HhWupZCf27Ch6QpOLQRIZhpsYnhVu83oVjPjk4HoePaq5M4gy8t4LNlgV/qqshG4pTWijBvVbgpi
f4eajJoTx9S+ZnXzPIB/pWMexMF0iSYLB9+aBU0lkTerIcndggH+WqR8BvjFHfx0sjk2ao6vfT71
4PGHggQj/vwJKbfM8j3X5yO3fjhwjDsFi2zcyhK/IrCPkjPov6AVy/PcLpddCtAf36zf/Iiuibda
xOVnSQAuKxQkw6+yZP8hUF89qDrOfxXBoK4Q+EyUSDVi2EIZJSdSXj/+P5HL73+a61f1M/zXfwPc
/7d//8//T3j3EgTS/0kJf/7q6y9q469/ywP513f9SwXv+f8Q7KR9E5C97SD/+F90HfcfBIAIDmkI
O4jQAzBM/1MF7//DFRZInn8ymIgb4pf+B+jesv4hPPR/AXQmtNaMYf5vhPA3oPN/hB4jfvc9RpwO
WnjJkvs/AZ+5yQw2lwFRkjzES73cy7j4a/kYL7iojXh8VE3xt2Nk9C9nBYaH5Kf535Cm6UP/8+9M
br1tCcunU2FJaN2gP/9B904Qq7PKtZy2Mg76H/Sx5mZyXdqHWSgoAjaqw3yTAR5yNhx565MeWl0e
S8xy18wa2r8uPacOyUsDm1cXvv/REJaO6M21sftki1tFSSLwBZrD4j8wN+ZUnWjqd46I7TCl1div
UnknIxmRPQ8BA/765ruEQshuUvb3c4IGTDrOd25SuEzocfLAscLRuI1du5r1N0flmLDSMmzzjJWL
sxm/35PDnadAnSvnajWG9VAmVnH1BjDKMO7y+er4+Q1Lyu/HZmLYa0dWj4sgravNLxCPh7ui5aNA
GmxRqmuTo5j+im+egciEVdOpb9ax7uuI4GwIsZol9xk4x4uoEcBZOPQ2NpKRClousaTIUwkvw470
ls1W8CSF0khBMfQkJVK72Z4eFwK+I8Rs6ccIjCwJ0VwYZDUXDvRpZfj3szGMf2NtB5rrJ0BqRqJs
8IdGmOCmZWZwnPSB+arNdeBfUQjKiCUj0W0N+k+yCZaiDkldBxrA4voGXvTTs+2YeBaFUV9sl+rB
MRjA66xCaZytWboFNCMeQEl6IWemecn+CeJsdf2gE1bCdCY3yu3aeeNJsiuDI4AKb9+4k76w0B53
qcFkJ++ZxoJnWs+s8drXDlHshA58MJgkOaJ5s9G2RTZaagNHLaF++8nHofuQ2Lc0t9QtKvwTyzSS
KUgNiXyiDcDnN5N7kKaJF5eAg/WtKm2cVoiPkZHj/8dYj2jWX+75upnM+7m2foThETOTsNXcKkhA
D5BTBiZRClJ4OPWAVIVljMdpYPhGH9kQY5AQW1psBtN29m7qaToXFmRvYmF9SAo7C79IcqJvYj36
/kb2A47XxmuXY1wNSJAgxrR305SOv4A68iAVnfmRmE36E49e+80nkz0NTJfvvUKwGOsW8B9bBqLp
h1tDuiXPNksoBmrHZSXN1lTauGLQfaaQsuMCJTDlgPtrbt3hRH6j1GHsQgrdZFSZAP0ci63kTbOJ
TGB5tpsVyS30QEIKQDqASK464FproPR3RxuZ0DgCsFaxFfxicZe+9xmf3tb1++YuKMvCinyGQm8K
sySDr8nSW4zv+qtqxuEVrklpY5Du5VeXoQfdtJ5RRJbVEwAqAVSgL7c668cg7uU5HdvqTQlmYRS+
3kc9laBYUrwnRkQwJWyWmITvjWtBu9wihaieG9m5W0TaEvZHl8D0jWHtw0Z0KPGQffljzueOrTWS
Gg1EkrId3qam7e+tVOHgTpnGI8T2zcPirUrt0yLtnxjXd0BoErM8r/Th1qbBW0gCq1fRZleMLO+X
dhmq0Cr84o1ND8BjQmNBzcjaw71uYjSIJBuBw9oZLdQvgyk8J6HtAVzJbmiZqWJe26I/fDCqMn2w
Rw/tCGwgxBgrSp/HrPGdN36kYoP6gGZN+q3cxq7snxNmt5HbuvNWOKJ6hOKbb9d2YM7RSt19OAO3
CYeZuTD+duUvDnN+on5bU1sOngVnwPXxKYRoDPJik+gWH7rhI6Hd8JIz/xg1f1KDtQI98FJv+BMG
BDuommNBxbFogHWv6jqPcn4r2cFS2LllfhOpQxY4wKyzP1nnK5S9Ex5K+BoGkiYYEjl8VXt6MITf
vvqLFiC2YuXBvZ5r92Ou1vZPl6zo0kgh4EgnKeKWxmr3DA3bMl1J/PD7JTlasYHK0UPgcWVVa6YP
UMnndOvKwDk1LNvS/UA8dXBaDLSb2N+pfu8YjGeAXLvc+JqZ6cThksT9gGO1jndDPWAymQcwoy5t
SxnN7Zo0G4aQhhvy4KB77hoIa1BGoaIgojTB28fNQmrfIga+BKgeg6Den/C9ooT0R389BfmtXyf9
/I4nqf/lKcO6Yy7ivU203SdVqeK85iYHsTnImxNn4QYt6ml5r3zYrGHiZ/PVHQu/3lZAkF6Z9lBm
L4RwMp0WrkcwupTPukBDnUH7qzZza6LX9iav/7tMCrwXGJQ0zOoc9q4ZzFe/mq0df1Hy9ZKmeq+b
pD8lhd8gn2WbQW9cJjTm9XqubJAjBv6fs8ert3X4k3+tY34FSo8ZxTOxja14kH4z7iqvbjwNhJLS
ot243pmXwdwUnnmIsbrMN5FL/GUmi9dhZR+L5dJIymTaHpW+mw7M3QjmzQ35ozWVPeNjyGBxunzA
AJYvHL/tg/7v7J3HkuxKdmV/hcY5njkcesBJ6IxInZFyAktxE1o4HPrreyH5yL71WGQ1ra0nbZyU
WdWt1BFwP2fvvXYj3X0kxumVuIF56coIv6+fy/y16LDnrJh/IehEAlAcu1yP+IDEGIIhCq2Zt6Eh
mrehc9pbmwpdgq+hvBWedn4BJwFrGyYzGmBnfQYgTG3Qty5umCrfSzvBbOlXmAlB0FDjMyd9RKJc
ac/B8m44GCe0K+8SQmMPVWV2Fx1WifwS85H36nRx/A0gg9SLGSvITLBBfH5xtDey7IO9IjEoj3av
1lUU+i8TyLp3TpfkzjXNeOSxVRcm8X8WSdgz29pgdFSgkm+A60JWs3sMKBc5y1bgyBY+S81wvRmt
XPMmYLMCVRhfsQzC66qvnvtlvVQ24QjyxqzWSaGneMfFgEGsaw2PtW5suw8uJbgDPd0Iy2ua09Id
Bd4G8C9+E3Smg6DDsYU5spD+p5KtdSpj1wf4RGtqA0YG86MyDPeys81XnCfqEXqs/QH0JsgPnuBl
tg2kTmgll1wSyAZ77Tdjb6pWqvP6Dl4XfHqM3lG46/oFn0eTR6gxVncp704LvhkGNavhRdMXnbkV
Pk0UK/hJRnVCHrKfB4QHSA1mWXIRymH22YJjrwGyWK78mQbnFQe8+d1kVNbynM6jl6Qp2ZsanT3e
ELUkXSmmokdgxKhPZ5xnWpeg/qZjohLjI0yabvFPsCqnu8wX69rJ2jd2h8gbbPiMtwiTh7u29JS+
j4PFU+BfYZEmqsdDiehuH6K+5m5im2RghmwQHMaGhmE4hfQGrngJwDZEnpmiK6rnrXvxQz9kHQMJ
MZlzRZWxVdJm60rvqwglAhNQZT/IclIOdbC2FoSiQ0DveRgl1dsGO71VE8YQYgpdrXpBtIZYj49A
Sc6PbT1cxmkBNAoWYa3DGsA25CqlgmMVtT4pPRKtK8iXFoHwmi9Wg3bsFshj5C5bP6tnEnUm8Ppj
eYhA2FENnfo25AvD2A5FielUNzmKUGhz5PY0kWC7xSbEygtAdUG5vTSfeSVa35i20i2gAHTFpvKC
Ww8WwWUajwNW+DT37mdzSsC2t0H8YExmcSW7gd8fb4on9u08rnILj8rex17xHNq+Pusf0mUyO5Th
dtAryShMdfcdcBv8tOMehyzmMYh9FdZIvS6Ybr4tX7OjnAmVnO16YkdcaWlfDeztoHMszGCKdKBv
ZhhQ443ZTcN3YjDy18TVHoaZh8qKit6aHvsfdCdGf4pawxbh9MDWa/SRtMbpiN5JAkflgD8hQMBm
yOK4Igg3WTHHWKny64LbfLGBTdYLSBF5w7KG/vh6oYlW0xxtieZROFUQL8VZRXfWIP1hXQWpxXZB
dQP9iaVrHLM8ZEM5Ipfho4yphKzIiwFSx7yKrmAtBb4R3drAlkwFgCyaiX6y71PckAx74lfr2dWj
ibiAZiwyd9tlNW6oecRJ0uoy0FRl6fx5whGjjwVAyF+QAdlFqR/mamkUXBFNmJ0tAV9ZPQkMSOeB
wo0vWUTVYaDjq77oEt6jBNwY8yKrSd9Tu4rEjjHWuRnYvJgryyjzYCWjhf4aQZhZBWUwQS0rQdlu
WL6AsUCnlCPHcKXuGh/xcE1MImCpl8xcsDuDMUfbjbhFt1e4OfyG9c/U2OLsLRikwch/lXM+egtP
g7VNQwLEXfWFkZIbcSOwhaCLr6u25woZt0MA0bjwxRGrCy+4kHf+RUts8VZbEW2bAGAG/o4OYx67
pHSfwNy9GPwI35BRpV+uR23BCkCNeWJKdu7ctDwB/ROrQbGMlXK+HuPsMZ5x5KA7urj9BkK1Nhv1
yiDLaEYEViShS94ANwk5hi0cHkhfOWlhCoqDTQPrlVWg12bbjs6iFayidBN3eccSkOL5DHbPvlRm
eTfYbUErR4PlxOTWuNRVNyFfZrLzywo0HUwIZhFvWjhrY+reWLhodmWVHzoONuT+YRvpbMDG14gn
URYgpXATBJui0c9UuoDvTaR730Mb3gZ1Sk0A/B7yLCNdWE7nglQbg4vQC8mTDHTSQ7/FOroJQgUd
j83yqmpQ1Lf0dpTXsQ/Gb+6bAW07DCDH8/D+5Wtvr3yhv+spzlD6+5bYHJxtkkv+0Yul9SKp2yAw
wXhGnpfhLEeobu0ODb9OwtjZ8hkz43YGI+NhCcYtx5GM3lBgTjmATAMLNgSTebYK0geYYzogsEZ9
8Ny4f6w9lb2FmASGtRQTVXKdV+o3K2MM4gKQ9HJXhnRM7Js0G8DK2HLctITHxUXS1fmXYbYN4Vow
jJiJAw6wdDQFt4EassYO4ztrw9QP7oA3++nO9Mm9ds6AOZOKQCvAtGOCeHFMbgo4ZTgza5/K1hXM
GR5U/kBmZMMdSR9pNOGx0/KtvbauDVdupGkaDRMnXsjjXy5xpoIxYYdvvgTIXmk7W9deZ+H9LU33
rfUG8xeOPYkpDJMfJmbtBxdBH4zBoVB0pq/pdOASPVi5+8uPrHyTsMk56UEP1yARZ28tRMzFtDNT
UOMFAQpcoiq5Yy1QHdrOsu7tVvTFNvIFj8TQd4dNFM4REOFaU1QCoguAX5JQJ4jHFBIogUMpLuEI
1Qd2t9yeWj9upl1ljDhqJihp+/8nm8//70AhC96bfeZ/Tgq57b66z/hX00y/L0j//LA/MSHyD8ka
1BY25G82nb9hQpw/HJs2DcdxTYfW4+Vf/m1BCkEEQixlIgtxhPwO68N/W5DSscyW1Qks8OMeDD3z
/2pBylvat13hWQG1eNRt/e2a0qkDgo11p7aG77yGIwYgH0tZFHUexEzMTplaGiIC77Iurc/fflN/
Z0e6YM3/Zjf7ly+9bFB/25AugMgsE1ptAbJ1rBpwvcfYzess/BiU6f+Djaz8DyASMGSmxSHoCNe2
peSX/fuXw/Ofui0Ip12f0toTqbBFawF9N/oy2wGlehEA1vb8pdU2zzse1F7v4X8UzqZ3u5e+KnF2
z9ETtTO3U+tdOXjYoQA4q1aEz0qFtNKrlvRplZ5MxMN/1If8d779AP2S/geb1wovqL9ssmXDCox4
KaEuMHMHpnr2CFVLGkP18DYM2tdAdtHfzm5zvA26NHmwQ+dGjiDeEIQ0Qrl6yWY3wsgmXg27vCRS
tZdV9hEBpIMYkVy0iuXPOPD/lcWAudefAUcOPmjPuFRrf1IXkZLibMDG5QpHiTFVTZuJ9IU3s2cV
6xSGUe/E97aDyWMaPnTmrDIWDj0XN7wm7TpKsjsvzu5rFmi2+uLKASB9XL2NyTjvSdtNmxa+4VXV
BIwCZp2Rm+q6C3og6WJl+kf15ocBz/ZkN6a1p0swOruZuCuNHNtdwFdm4sgvmX2ndzzK3p7r37gf
47Y5yTTnPqRK4a2gNzQb2+ySG2gVwwqmvTrAp4p2lEEBEDdCoKXGEF76fjZDnk41RoPQPsyFLo+t
rvw3S6CERWVS3fgO01MX1NSBsmV4G7OQTNQQy4/amRG9u1Yce/M0yHi4HgSLXbR6rXdEkaud48r5
WELAx+g0M66W5s5A1fxKkvQriQh5ca8K1lICWKOa4M7QuMWqCfpilr8mfnxUdvAY9S6mLP40jp6a
g8mJtK7JBRyGIkw3eaHVFe0K27GrzlyIysv/+s0rF/3i93ev7wgbOKZl85KUGKT+QhgKIq7IdTuZ
2y7PS9oLqR7D36ZaIqRQO+u9y6PrjLdwvCQDbLzFoQPTsfbxk4SJqi59z3ocJWaLPixPoDH8X3AV
pwcrE/leUzW7doPFnGZV2TNtId2VR476+38OtaUkajpP9a9/+ef3ryKhuVlDqf9sfz+dzAA41G9/
7Q0C3z/9+vnIRbf8l3++ev+Kp7+Pv/rXD/33g83Hf+96ppDCEd7fKn94OxZ5bzmqltfGn+eadP/w
+QBevBB7CFsEfCN/nmvS/EN49EAErotI4Vu0svw3Gq5NuXyqv3mFuqZwXVZsyH80MFgLhOv3B35i
YuSbs1nvllJdeyMaNp6mbuIbw0jFU+y05rOvImjSzezll/gjselTAgu/d0hoGrNlgtmCRMlKDZP9
hb06OM8/TN8Q6q97yS24i5+iqIL7aywIYBKErO1rKTcj4RZUjvxeLbhgSDbOuo27/oYA+ROrh9Fg
WhvOkHhJfc1l+dU5nnUDGQ6fjV37qA9zfNFERXeLyYRSCctzIBfrfKEYw90HaCyndh//UI7Lll2k
L6DTrNnBTHdBF0JFThMk8iMEYLAgCzW5/yEou/FcPNQ/XOU0afqH4oe2PNsDIgSM40Wl+SEyyx86
s7WAmg3Dh9k8qRK5y/phOXdjGQTH/ofxPHGbb+4m0LtfdmNXCWnTMeufyB8HXxXR5g886hCjJYZb
inA9LG9ROkBgShZM6cZwF9a088Odng2n/25Dr62Y+Ar1lsvOPFeuJHGxYKsBQFLGCskaT7ZlHOsf
vnWV++7HROlcfwEBgRFYhY2KYCQtZOx4BJLtLrhs84ecHf5QtLnsgKuoktduQWx3C2x7FNq7Ln4I
3NpXLaXbC5fbKeoBTqSE4cTuiXIVB4Q3zGqc1q0DJwM/fk9mLQE17Czg72hBgFs/NPCZF8d9mhYc
za0oxdFoyGZyVFJl9UMTh9DJfINfO1nXXdGsgF3GG9ZXLnMyaa99Wg7ItnUaXdpl9tkVvFrGUmU8
YosKfXABmtOpG7G7xSUpcn5u1seQpH/w59FCQhfVCAx/oaNHeeE/2z/IdPMHnx7X7IGRovq118Ei
MyuBbrPw1kcn2gQLg1384NjbhcyO3fuevHeCNkoe3HEm587znOC1afKE7EWi3W0+zfFegSpjqpEo
fpkw8pe+GTtOdunQMEtEbqQcwcZsiz5dcjos9essaeI8rY+6tIy958/IRzRDEA0jmLkwbO4pERRA
W0xb7e20BUhkEViw7f61sT2iGTXTO74sMtXrHrOXv/Or0LcOIizmdwdVJH7u0AWTNVB66qrYxKZI
zqYxDBfCa5Gmhg5D6LoqRFJemNKn1JLywPhFD8mo2JJGbbWr2OiPl2qKDKrKYQWT2POlFe/szJVL
YcBg3ugmwdReu437amEb5SoDgtMI92HR2c9kf5Vx7dg6bnYU+sTdblz8AhCoNE76zGUNuhsmcLmb
dOQPTWy7dBYyuYzK8RpqaNRdhT3Lm7WpUlE8JAH/r/vYH7KefUZoAs/k1eWvhEegYRdGNMOQAWcq
XkPYmjGZzzS4t3HSnkVKBA93RqQeMl1N/jYxWoxjQ0+As6cGkze2UwPQmPDLwSSOO7m2qzT7lQ9t
AKUtDJt6tezZxCYiSUTTsZiZ/7VvEDEtOzPsN2Avv/GiKaoLrIEIV1pn+oJXJmtBcqsetPHGvmOL
WV6XpeN8ucZYyoNNT2By7Gyn+bCCHEZfESO9sYsYaV/hn3hIjBLGjm0+KrtgJSQy097lmc0WStQq
Wsc+/WqewwJ6PZsgGjdAoFNUx3iO2xUPSE9D5+tUteZHhFmc1KHBP0JJWeVjRvVbSrnQa9+X/lWP
XvxcYVhGHnKGCQlHZkdWYZgCmLDHLc+hyNiMOhgOUDCGqz5QwW1ooMlgL4xR4sl43Dm4Idd2XMr7
oi9jez3gTcBvAJTiIkRpwPOdQw401ZSc2hbcmGM06kxPsfVcIA/uzIaF6lwGLgvAgQVhwRFZQDIV
FLBGfY6NQI4psUi88mwJ5m4vpg7eFBMAVk2Np5Zi0A5tv6xvjLbq3tGNxjdcEfaTjs3swqVJbiea
PrzntEz8vTI9fa5gLH4wtNhfOBuG89AUw653yoeAxxIOOeUFehv31UOKCAArCWPFUSkmoj3SW3Sg
zNfaFKiX+54OumTtEGSw1k5K78GOYPTcQFdyXyO6c9SmQzs8ZS6+MXhs3JaTiuoDMpWHtG2LN6y1
OBcqR8gBUbSztnkPGBv1qjoURQ9Tm2TrtaMVbCYFiCndTSY/MIYOdjIVdsEuTK14LcvIrC+nwppr
5J65elT5kJM5GQkNrsq+ti/wPPanLIujdlMxFONkE23y5uDIvuu7iZyFIsCHG1eihlCiwtHcXFJ5
r1/THnV6NYy44eoxi06FSb0uBgMeVA7VC/cF5JiKfVof3PC9tG+Uu4qnzNRsSLsBqrEk/3OROFPd
wr7Eo+ulv1xfQl/x5nQ7hLSBXPPXK18FLLLN6LTUUjets6+kTXtnVX9hj5hvY+SHa24upAOCskAR
w1yiAiOJL8oKzEAJD2abBRXRbSx31sYUiXsn6mWZVnRADcyOcNYDfdXGUdoLew64PgsnG5otFDKs
xBsqB3vw4K5uP1yGSnwLdX83UlhrXQAcz14qqFPRzWS3bMZFapcfFUVVn6FFCJ5cQEWzlAZHgtbB
5jPdgQ/yHgIYlHBVnNw71j7WohWaOP85xY7hYw+PeJgJgoQ9i9qE7l1JcQUkida5s1PabpxB82Tm
j2s+YWgp222LYlyt+eiC6s8IGbR2xmQ/zUP7Dda0oqOh578LK+6+naHtL6huri8Ht/GOjpHUd1lV
wT/Q3qTijYN5+DGnWXYfq0KTXYR/KVwaokhX8IkIH+RIMHRfrgNXc9iwGu4JXmEtjFlU8o9LF2lw
aMgjowTSvfGuApD8W8hp0ztRwvCz1SPhJa172pRJDoGnAo7OetaEMwkRPKUhV/Lh5VoVNU7gwtPl
jcpwPXMxjTcjZA681Amj1KbqckR9Pme0l0FavQUZubq1Y5XDjgUmSdEw6+tV66j6FQ8tI34y4erD
Z+Sc7DAM362u09s+xHXPBc8IT1GlTIcYEqt6j29pG/HMXAJuonpu/Uh9zqJSeIdprLlOYodcfNBV
LkzmaVyE+/JcBdTBr5qmQgbwkz5h8ZBQN6bmyNpKO6pueepPm6bxgvnAZaeqsXuE0WNo5stzB/iX
rWVAhWcRwDhoQswCm6lKy2JtjZN68ykhgqdiBHidC+XYm7obu/e2rYBzxqmuSDxl2Y2VyMYmWlsQ
CMIUIGibzL3xqm3MDjct++bHaG6Dc6DqjEg5n+w6mWKBy38k+Tp6o/0iAqePH7KxC27pFMJozgPG
x/plcHwsjhAMD5zMt2U0QSXCcEopQtH6B6uyjHadsb2fYG1jhIEx1e8dmEd65ZiNd5fMqeHhdxrk
g8ups6ndqHuC5508WJP0b4cp4t4Wo5Lf5fjX+p0IZkdzJTEEkQlUlQm4SuQ+9G6Q3NBvRycBcI/p
xrFU9gmU0rpXuKM5iayKjUKCu2zr9I7xxRMv3XE+uzvKWtJfSBWwfovYIZ0QVOZOC8O9h3DrUo6L
AWAdxFaydtUSUh4mTCCxW3mvmdfPt4VojI+KDvUHMcVNcpJ4k08lHO9vwgFJfTlHekEaaaf4suyx
fZoHKE/5nPcnD/En2cAWFukaMlJa7ly20kuNAE+hg1KFe5hwljy60ZT321zXei9apz0VtKVCW0oE
zianxg4+dU23Jt+SH0VGZgNaVT89A45tt8TeiKh5WCW8DTsr+AhmVV/SSudh54ySZgtdMjnR6SYu
zKJ7GUWLJhVVyWYmXsI3ItVbWIllmHLr4xhb/kXS1Dx57MgmlOvhE6WRmvDLNJCs4OGF2hY/yYxt
pN0gqfEq7FdSB9+VZx+0azUXYxRGW+W3+c424nHvU522D7Ep/gqxMt1g1uT5RwybxPvIdGi09r4q
2niPWAo1Ro49Abugqm7HJYKg0lrvzMkoWeYM2UlFXvdJ0qK+8wzIMuuw52qELledEQuinYuccxjy
IGLxBPSxCuL7pOTRrDu+UbgVaEmK/LrXV+GJmFSyr4MGFnHU6UvsApzURj9vhoRgSei2F2ZF/yyk
iiLb9uXQfmUsy4ZtOuRQyahMe0sVatumVG57HHiBrA1jak4NRgcui1l6DHTWv8+++pprg7tVbofL
cco0VsdleOFOTYPNSM57RqBoBzWGqTZByb8KEkjLMauitYIIuaKFVe6ScHTv2kJM/lqNY3NyiVBd
ijquLyYDBNrGdxpx4wBLX+dG6l5aVXjmZX/n2tGpH7snax5sjCwZZUtOTl9dht+H3otgxZ9zSSBH
pAvVvLCtjLaE2YGD/gnXDFYbWAVrpk9CTEGpHl3Rju9JnY237kxfC4u6Nr2aZtc7uBJ6XkWMzdqL
UYPaEEg8r64UN1mtmxsaXGgc1u2hM62GG2BXgqTIre6NW2dIJMlxXvRU9R/1rK+KOFcnnafFRpkC
amJC09YHvhTxEXHdgNMKnHvqJv+Ki9586rGRXKd53z0UMV/b8pWD1RWencojwmB2Q2luMRfyunK9
4dx63M0nndGdDlWvfUXGc46tKWlpKyjhI6GoP8hlRrs88EYiruHwEEaw4agwErA3fU43kLs7yzDd
Z79UQbYq6yhaABf9LLbcRoiBjJ7aUnNCaV8FsGOrDOVQE551JZ5R6bUc4Sa9AS5TG9OwQfQQ7Ryw
R2x0/beH6d87e9G40CFkWTKZtDJet5wmX42EurnO8gLg5ZyUb2PUsJ7oLIkh0zOoELmlgEc8gTGr
uH5nxS3CnXyTwBpu2PWaXzo1aCbJ7LxISeeb1kXHdLNzvZxBwpvH5ClTI1EGw6dy7gGRrSwPY0Qr
ASUxbb31czW/9HHtXHhsgC7GTi/kkdEqb7HGSPewLEjeI8cwt31GLGVlE3fCMEazIrEV4pAPJgTE
VTv09przpX6Aptu+yzzhAaDN4iCdBFhLFZ8srVuwPh25BjGwZ2Guy3FehpVzVt7UHnQ5W/IqGicC
JHBF0wbGkJxhfQji8ztrNKiR9xdDyRPZOCn2NaemhTElX66MEBWHmgBpQyt51gagI0KNj3mVEkH/
rsXYXftUjz+LkXTLKqa3FRNH66UvlL40RzY4ZbXzU4XzRGJMP9LTZBVnwIzzQ9mavXtZsFjXBMpG
kB8zZL9tMhiETdhK7FvLew0KoAlbxfi2txbhiSdSIgYgLtSQMnQSFi05sXbDgFybRdSlM5oZ59qH
oAVzEWYo1g2yXVX/xlsuaa555Lv2SdEMc2OGlv2Zp53/zGYGpw3nETdpOLVlltfXTlCrT7uJIt5M
QWTBp+tMaBhx/kWFkhEelJ8mAeuHBnOzSYSb3U5QNA43PhYGKMeyadduTfxkg2V3uEozCJWMhV3E
PiLHYgYtrW4xiOiyG1Z1HQ0OvibMBjTId06By3Dk7a6hizsr6kNa66CZxNIdCi5YiN7rxabJnNZb
203dvVihWq7KugJ1leg8P2esA5cOmry7KRlf+F8LqtHXxN0id8U5nblHhVL9HhmaHveOMNU6wxbC
DYcjavKwiaxsEK/HIajdjyw362cXfvPLTI/1iJc9Nm4rfwH0aRs70HrAkbXzp5YrbELNyQU38XzX
w3DI1+HUEb4sSiUUqkJb45qK/ejNVlO9L93OvcYFQL5eloVP8Bo/5cZJfOfTZf8BNVTmECjtPIMu
wJ3nJdWGbvam26lTqlzrtnBIVeUFKjivYCu/R8FRhyG08HHFDbPHWgYRKXscz+WlmS4uD60K3iSF
RZn7ti+qRu1DWRhoT0MbFpDhgibsth3sxX3WezZlWHk4vvYuAxY/ia+fwFHgXnYxQ/JTe4sNUmbt
jBE0mFig9dje3rs8Ns++5+PlsVvf5Z6QRdbJ1chX5MX79F3qbmZvkYyGuZsiUxjroic5cgy8bn5O
y46hi5en62+yaPQcc0XyHBsdBt89dHn3yELES3alb5VEE0T+hfVeXmHdIcMB9QKnAQJfA8K8i9on
FTjpsxpEn63gmuImH2YfA11meDjqsLSDmBh4qRypPphJfDeLrNL1UXAukoZpnkCYgFBlph/hNJAp
7hCSJKA6P6GFT5hk5NDmChOECfTXfeQHvXUair6bKX0evc/G6ZrH3JUxw1hS8KLOJCu9VdJ60xpH
OLtHZgHQalnXINRhgLGi99FLvNMoG3alSZD61yn4VM19ghK6lZdGYA8Knv8zgUusH+DSWjwReWmy
sHGJJqJRktu9Tot8JJSNJezVJcm4mT3VvfJOauRlI0S3j+pId5e1kCiWNMdZwYaelegrxNUd78BK
plz2YBYr+BKK58pYjhA0Uqu3j3NQzRINtFXueuCYtFcGPct7ilbrrSGBtq/6WoAcKw3oSkyRBgnJ
ZlT4yqCkplsZJ/MdPpispkhLlbjPyJxtlOA9v+0TO7waRiMc1iAz560SKZ7eISsWV5wIWprweHb2
K2zjOwNTdHc5DQ6qnUH77ExFac0eLWkEyyQEXp4Dcxz41xpkE1tmTjZGMKzlG9pgK4ZzK2/cfeVH
1E6LIWJZNFV8w5Ex6vBKY/APd3lhfveZ4d83vmeyeUzxuttGRTkyXUotPV1xXucrI6+bcqt5bMLn
a5VxFzFq+E8ymelucPuEASalv9gfzN7YMdbbybeNdv6WcyED+ZbI5J4trl3yO3bokB285D4jHXLw
fCodd5T1eE/A7OvTjD6MZB5zk8bnmd7mKn+pYXZuq8TzsouUQ2QbdhJDnGr7cNONYfmOoGN8VUk9
nVNaUY1NXGGBXpEWaadTzlEIN8PPi2tmyNE/qGHZZWd98MllrvkQqV88ztBYgPgS4sEwZsRHw0Rs
WrfV8hO1YWetLHcp/Yup/zMNFFa2FtZuZKFwYqVj08nodLdaTHIxLVYWICZvmA8WL1wwDUN9H864
kkjOUj0YLy2E0NR5Zre4bs4ZQbDxFCsaC2f2K3SGD0uRYWFoNlFmvRQchjZJj4P/U3wYVxRwbEIq
+dJrlg2UI86zSVFiTZDNPegR88eRbSYowySjV7Gd4odY2e6aTeL0LkDnAdetNrWA4kIpLNWMCDIY
pgMlX7iTjXQ3AhZ1HyigZWnxU+6YNG50boCcnbmLkhcQQUwRpPgphaRUGiaDJ6rvQHJzRnlhD7D2
tSh+SQ17c+1bmP5Ld2TZr7qE9jw50pT8U0hZ/pRT/o8++3+iz1rSdVFM/3PT0fm9SPJ/un7/6n6X
df/8sD+1WfGH5Vj4eWTg+IH/u+nI/UMi2KKyWoKtP9rhv4uzpvWHHYgA3dYKUPR953+bjny02cV2
gnMGiccKhPvfEWf/msr0AkvSCWRBQKZXWUgsVr8rsw2Lls4dqR1MovrWDHH9ZoZ6g1gfocW2TMnZ
0YY3f6AWJf4HNiAMXH+RhX2BzOwEkt+JhWrsLrLxb7YjTm8B6pyaLzM32E8t+zID6hDIFM2Aj4lw
NeepJJjXx3vARAnbBVN8oqpg0a8ZD7cxqx5OKfTN697BLYP/1zlxm0UtgGp3VE3AtafRAYQL7W+6
ZuqrA1D7aILwS0F7U3t3XMGd7Kou/ATGgnu24NuvvUjyCb2Zddk8oi7ZFRRSXNr6KkoKSA4JdFuK
VObd0tzbkpnW1rVHK/XZFIpbQc3i+47Yj7zE7WOcPQIQ0LCr4GawuAovEdyrKBPlPmFyf0wTjES4
krljMbqu4tzt9twZnBMAQ/ARNCsCo4Zwsx4bw2ACYNuVHWz48JeeowCfNkbSAQinmtA6qZCaur3t
WeE+Soh2NXSLkv6JJ//NJybBFIcmfo+NjWyILgJwaQQTNX3e02HqU33ZRo1xGDIVF3cMvz3dopN4
LW2tybY6Rjmt0Zv40EAOwwsb6DhjahuKh9LSzwi4DotNueQJ2pMPnigA9HmI0gYSaAPcO1XGm9uJ
4EogYbhU+SHv5R0bEqBpKZ1vbmqN1IsUI0ywWs38sbLs1PsjWm/sZnvpRwRuUuVXl6UEQBvnY3Gw
+ng4RyQp90zMqLJNBzwFOWw7d/y5tZmJd7zm5GbLWlPsQtJ+nwGwL+ihvwwyxu2sBiBiGRn7fQ+q
FI4hJj9D+weTizgxEAh9m7HtzMsJQa9ecwHz1iggIZg+I+fP3xQz1e3oGRFcxVUJm2bX0+u8cdtO
P2PQ9p8XX91Vnda8piPn5JuKoXB5nYOBzNeK0PaVNTXBuaccfOkKaje0COqtxTKDlWFQEyBTVDfy
F9RnT864zR2nyR78SAfmpqdsjJAMOy0NnY5NMlqgToa31O8sc1eja+C1R+lVIMLo5NzG5uBkO3ue
yeVZg7QhWSXJDOTDsz5KO2xJtZQkXry0zffTYgEarND7hYjePHiDDh7bVkuFYoCHiGvHeJl0hX22
MhKcm7EalXdtxwxwC88WOFzYOyFaGuySvcsVOl0PFIBHqzFTyHBtFg0f9TQmuJdTKS/TxmzMN9/X
0372nGkdEHeg9GZ20w89NvntUKTZhmLk/KwT6bA6Vhe6TBzqyYbvuWXSQiUbKJm10NlJqX4lo04P
U+QkVwpq38XcEDGH3M4FPVJWf01bSH0STlLzph7NFoyEDD7T0AovjMqdN4aTI+XpgXVnpAvnkAmV
KjAtWl/NZhNvJxYAz1aY407sBvNaUCXxHs59uUNhSr4lsSh2n0PJLNX7D9UQmO8F8YVbs0MrDJeq
qmn09WOYsp/Me4LH7RgVL3HqqCdWJ9ajh2PnItasyep6IhnsZIutoeuyAXCLzjGCljmBbCzIZvPJ
JgMebGw1ESidNPftR1klFRlLPvKlmVHA0yn+DkOLZZmNv3Tegs+q5oMcjJnrcJJOaKqsF6YY0TNw
5qW4pmugRwMbK6MV6RSXlZ2BUW9MwazzShtBTxN544GENCw2BqP9luJckgwxgH0W3/XAJdmyumLb
sRsOLtt6Ko6zxXVxp+zMjMB5Sx8l1jffHMMJbsnI9BdKeOGztqBnbVKjHxhcAcoZ2zDsedv0BAre
uXsvGmIbDCd0gIFUYtnSCSQbCi1Ums13qPOLJm4xNYYRCd4yHevrtom1PFIl+r/YO5NluXEs2/5K
Wc6ZRoIkSAxq4r37bXV7aUJTc8W+JwiSX1+LSntWETfyKSznNcjIQYTk7myAg3P2XlvtR2v+PBui
4nb0/aNjNRbWY6Xd5p18+fHcL3WyN4HA4WVrzTh/Hueh3cm5rN54+PG1lAsa+C1HfJqNTMY4b0G2
5HTXGvwX2zJo1+Mdyk2aUKZxPk/NiAkEEZ5zKBO7wums2+GzVZkefGbeeK/0Ju23NkV8YsNX+Z7q
QdC4WtRODUt3IOi8vzOTVD96d6lv7Zbk4aProzRgIrpEHFeWqD7O8YRnlf8svWoxydXbuAncJ+z+
MtlAIwfMXXsDdJWs4wuU+ZLHDPcJ9YCiRidhE+eIYzZ5nzcNayZRiKB6oKIT8UdkOt16n0QuFNbL
dAh/mddLWYdg7dd9B3Fv/cLWE8U7/Bj4P+vV/56vTngw3ODSVne8WX3yHqSWa0h5bHi0suDJrY76
kRneGqK2TnCwFFf3bdRrmv+8Ds3qyHdWbz6ngSTZqxJJVjbSn3dWFz/K1+oaf4hhNV2SK/KSDN5n
4FWbIMS0AteXzL2NWtkAlrNiAhB8ggzw0KmsLzoSnmXo4BbZKvyBzoDnVs8IHGiVqv5nR2r83fIL
SkDPmfPWL1SBWqkFpTd6OwZzwyeLEER3kNN9sqIOltzELw4Sg029ghCizqZL0cC/gb8FKCFZkQl9
Eid3fbByFMSKVChWuMK4YhbIGOwCFCfxTEDvKpfagrmxNy5ijJtwSa7JP92TT8uGrFtiwe0amkMg
kqdxBTzQH+IPJ16b34pfAAgiUm+9X1QIA5v+YUKYsmFKbF8lEUHFK0YCYt6DXsESVr04NHdQgK3Q
CQrY70Sc+ztGtAS6AKYoV0SFlzV8Hn+QqL6oDC5DbYBZILvZlhAOD17jmp7jacUsLUHiu5G9Q+xz
/ouMUcumvuKkEzLe8wx2Nh4q6iAKoZ/litZA5w1lI1yBGxLULJ1xN4XDYUa+EErjEmWzIESGZpzu
3rEM4aTwwnT4rn/5K8pfXosRUcgpWA0Y+S8vRosQBF/GL49GgX6iJ2iMULBzlUpo6aAcqdZyxvuP
njfT7J+HRW/xmPUhJZ/PftjoVL8Ofi9eDR2FfYC8A40KpYrcDHLtKdph6KX7rLXld3pzwSePiO4X
B7pIvG0hw13i0IV8PwAASvddT2ZMG5f9tHfQ7yMkIRXzvu2b5TZH/3ECSOw9ZaicUVqIDNigDN+m
PgcqMDm6wLAeSkxo0ZR6SEpKyTcZWcCb7cokSDekanbvKhdIPMZFlJykgco+Yq3H0knFDsiomjMb
XBBygGttqaTfz3FdXydZ2fwc8MKxxGcOYyzui8e6ijiqgFfssYilIH/6647zPFkcpQeSvYstDV6j
HMdl78WMwO5i3DHVLosd7nozL1ygLFdpsYNpOPgHf07E49hFCBE02Ap7n41CjBdFQzE84KOi6KgL
ddFjUISUPfZEBSwZ6zqzl1+aCNoc1ZoIn5BOiVeGmPKVlzobL47XuUg+EpTMLDrMx1gqnucmGivI
2DjNMTkhD8Mtp3x3F6aqo2QlAPxqqcgygvWaTrvIWgKQ4jZlFM7Eqsf/zclhPOClpi3JPVEdyTdR
9FogS3ghbpNsaA7+Mjz7g4nPRd3pA3g36912suiSR86v/o9VnefJsBTXYZK9uQZPL6cEa3jlbjc3
eGnJDF9KdziDouEI0hfiavFwIys/Gq7LOqPl5BOABQoRoc/Ml9DbSXrTbTMicdwFCQ5jkAbAInYN
ULCnwRYt7aI/nFz/jQnkV/7rn3XkQtlkxOLj9UPH8ziO/vE4Vgk96CL1aAMxADvXQ/ytSqvH1mne
XFU+Ak1nYw0StaPI/NLTpPr0+8//iOnhkKukbYce1Z2NTOCDCSWPelHmxiISOwKxjESmuubiF1e/
/5RfJ9qPv3LFI4FC4nP8X1rlPxw6534ZhYF3uh/jgTPhSMj3NrBci9SFZMF3jICjRDysquRHxfYk
oHfght04Y0Em7TT7jD4rfS2bcnjIUcfdrJdsKz1b3Fq4Pt6E4KCQ5hJimWZfHO5dW9bR4deP+L+0
6L/Ry7vUzr/tx7y+98N/bUA+fy3+1JD515/7V0NG2f/EdhTyiAXBn8OiQx8/l3KBASg08/yTR/D/
qeWDfwr8YTRJkNWK9Yz+R7U8ljK0qQHC+9UVJP6ThsxfrFgKvb0A/AECNwjYDv/8EgaeRYc+lOGx
S3R+oIOtNmhQUmY6jNGHaj7//nVwPnqxsLR5jiPoJXFFFD/kz5+XiSmix6SCo5P38TEWefa+6mU/
jU5FYt48ml0ZLbyPmv8KYzjRk4pwDl+/LLhyt2YU7nM+RuG4+5vv9bE3tH4vAaVpterROQtW08sf
XlPFIuNRnoVHI4ovQ8X3cIwVMjH2T2LwiPFZSKIu3O4Qge/cJfON32n78vsvsa44f1wq1u/AGFTY
Noc2WmQfvkMegoeYmG4eG8TIxyjvo0tIDNbT7z/l39xxTHAh6noXoS39vj//UnRfYI2WLDy6Nd7X
3LyGkBdPJmWS35re/M2F/Te/yXdtfo1HF9HjQfrzp3Wic6AJh+qoKhC7DPxBeetG/M2nrFvFhyun
eCPIUJc4P2g0/PlTBGldrfGj4EjUFj8DIhdRxfphLNP/1LmIf8XxpBMofk8o5YcPgh/BFV0f3wjN
0gZnPKCGpYXsUt27WX77H98pDgyuS692henZHz5s0vj4g97DzsYgHSYiAazJSJRMuUjQj8Ql/P7j
fvkgP15FBgCu67Ei0CT9cK9SB0J3F8Q4yi1qwA7NybUJIvuh4KRwrlFp7xpkQAes/wSE1RkGC7uM
vsnChcddTe1DlsOQdKty3NGliRyaeG2zlW6Ifw9A7P0AU77ZgQtW7ZnTdLp1yzIcEFqTcbqpV519
MxCJqBlcIQ7N5KeuLLu/2fRXD+9fnhRfYTaCLBv+9Xk0YKWMP6fBMa6IRcxQo57n0Se9avSfrbk6
4KND0NjFPwM3afaeyMUTrpDwby71v3teFSu3hxHK9nHS/fl57TLOWZAtFQHd2jtPXnpb2aQQI5aT
29/f1L9+El199g8RuiEwxI/3NGnWzk6mwmMQpeV2WrlnkJ6+EKsr9r//JJ7Mvy4ta1OfGYNLhzj4
17//wyLalo5rBQIkgadGsUcxmyKTFdO9sOX0IJHNE0I9PMXgY/aZHuZ8N4R2u43ol1JE1xPs376h
FxhQjyJm8+UjTGf/qz+24ckQpY0WvtXzo+oH73oYxvoqRwh4xKGCfL9xdDYdCjqoW2Qf7dYmzvNs
qzk8NYknD6qrZhDefYs4tSWM3O+Uw39og8bxgctFRzPg7YhLJ7rRtMbuKt+Zsm2fYHSJx0nsYHCl
d6g6sq/oGMszem+ztwtUrrNas2nHNjhjAg7eUnfx7jj1p6el9/qtFTG/9FUnL6Etohsnm3cKVda+
AGJ0TvyU4BysWJsaqdAThqrmTeiq+RrGNrgZEosFndgW4Rhy632AEPNQqao4pfaQPVo4Ie5Cu6Rv
OdECAz09obufjNu+NdMY3XRjEr0gHE+PY9mG3+HzQV+ObPdzbmWvVYHMgslLLa+yoQNp0TFQKBPG
2unJ9azyVI0ObHnUqOLBcUI4BC5Ioyvbc/u7hVMhLJxWHvu2y4/8HEhQI8cyGpTpjraWLui2pEAj
WaXma6UVNzNFt6x3WkSYyzXnomNBF+udkolrYghMTJIKHVmhndt2iJhN+K7Q57b2+lcHFu6LDwKi
3ZU+Y1SCdWz1Qtk2Mwip1PDMQNg7awCYW9O21hZUngdnSpKI29qcYtI4BNfbLmz9qI04nW+ywqv1
Lh/DFDWX6tBlcL9Fv9oWRquntSpzGAzcWxahEf6H1/j+56QR81XAaOkz8ZdEVoRwau6YG9vAJtCQ
0JXQNsd6Fo+JlZPAbnIR8QK8mJ4sxhfXpY062nb2vfUzfkMQ+TzxihnIY+FRCIFzM80+ocS5lH23
LcCj/kRSPTMHAQoT7+zBjbJjKJqMsK6cgDQByPGyyEHW4CaQVSMUoZeGevIoFgoc0G+i/CZdH6ca
LkVrp7yuPXd0tjZunOvTGBGDKRdks5vMi9Wxrq2l26K4LXcguG9zPWG1cWvoElOFl2GTmA4HBohA
GMKYvRKF7TFdroUhIWV02kuiELbHaOAeUaYjkU7nw9QEyZOw1bRP04akWr7byVh1fFAt4nksxiX3
dwJlSqyN3hDgwVdNCk3sXh07L6MbBlfu3L7XDjEDqQbW0gF2+6IiJaEQxm5LBl7XbeBkCaZMI0oI
gonN0aIbt2uLnKuPdPom1JXa0kFOzknVhfxWwGRun5ZfcYQydwcgeApxGf4Ahu5HTMyN+TRmTOoK
bvFjFLi4VFKr2JuZgaA1sQtTinbfR78cPuHrmU/KWOWx60EGtCJ2DrTSMDMxlJlGCsRpcbwr8m2z
/RQgGOt0RpA9UGXUUle4yVsakYsx730fI/DNoud4HpG5dWBPLXLhrjryNr6moXSfYZQMe6ItXDg+
SPmpyjtyvW2/PiXESe5JL+ZVCEm/SvM1FrOhOC6Fn1zFzfgWhl1/CWs7J1ESdhh2a33qUA7dDIXP
gAs84rKrK4KzY9llSC0sggA9ndW7iRY29o3ltndbjPxZsDyKNuhvmiVPvxEzT2/KIhqLbT49ti1S
2X6szZnEyuitie14g8FdPcvWW0jimq1dBTTyJlbZm5YKGUtfEqpc4fWO5X1UlA+2nZONiQD3bDQG
n2iN2V6ATEJjsPDjSfPOgAMzYN7k5G2E2nLeJtW6N6Qj3ZgooT2Ma3I7GZtIdW92rovBJbxPhklx
6AoE4n5Rm0PtrTEWDilSmSMZtXbd+BDhakgPiFSJuxvQCZFO/3Mihrc0gf9EkbQcdUufB4/Ji5HA
1B1H+nuDtfXGq4ZPTdpdu1nFEM+xGgiPojuiQvrqrEmQCb/cRWPPFArDkAdElYbsDjURsTbCoBnV
xr1tjY4eKsyL+wAg4BWosBuvJlmS1HgE266ckElqhOsQupG+M3yTM8lqfguy11R4jORk5FsVJLT8
iniGNx5B+Q/tOCKwsrIMZdVcNc/UZROJeynKO8mstksNrTcWm9u0tAkvay31iI7H/9wpQ74jxmOQ
7AU0zYnlvM1oFBe6DnYBPG6bQU+Xj3sSI2oYgmoJCL2o6NjFLF6vY9L134QlItT89LX0Oc4YPR1k
hdVl6Jefs0iZiKX4Gkygv+IdrM/8dQsImwk4Aj7iLeyTdtfP2KdrbNssPre8hO1xyZinClfln4Xt
theB8n7DeGuhgWeYNhZxckjTfF69W7zGBnn6EoFZKryXUTAzipX17BaGyHs2+XuJY/vQL1GWozx1
SGmLJO7QLO9pmQVe+yik/RikfXuqGwj0DEfs0wCM/jLNvQfyBy4FTi9m0Z2umDXS8zmOLebduC4k
Dl6HIRKd2A00p+J6HkpxD+uIBEwyjT/XodfvW8/fRzCl0A2wWmAtrH+yIdHkrUxxWoiffEZgiMov
nXzz3mH/8TY1XKkdk21a44uyqRn9+YA9u2YeWZdn3Lg/a0HG/GQi59F1VHvo7Pk+7cb8Mi8+PULl
IkhzHGt8GfM8/knGSrdPuDd3LakWZ+b6EQgK1T0sfhEfSHT+gWtb3zqVhUA8VdVFIpylJ5zp/DSN
9oQdu563OiKTHK3+p3bxwm3vJuJAO2s6LBEwQIKu44qYDZ6EcBL2wXE11hqRLYd6SvMrjwkISTcl
hkfCzgamjXQjvyNeLK4iYhmGQzVwRRRR2MeoUs7ZS+qQGYe8yj39NndTfcMA+HZCTfwDu7Zm2uNC
fnaKVfcgbrXLSFtFff/V7aV/JLZiPBOkcySR4KWK5hxl5dJg3aii6lJHZbZPminexVqWzwhBhlsV
MHWw2QRP4P0uFTObZ69JQszEodi1hFP9aCuzsHNTFGxECiAU5L7ZoR9G9lfL+DYAOvUJFmy17e0G
a30piPxxbXrsNDLG+ynpXpt14FVb+joRWDzL2eBvYd1eBlSJDABwxU0hXKx6OY5qGLcr27dfmuBG
LBinRJqmnyjs/Q4fUrQDb0ZztoLQvimn6gUBfHpoAsjMOeIVmZ4YGg/nQqN2DRhOYmMK4n3ojOzC
7uSdBvgdx8JacSb4E4kMPIBjmdNN01jhRdVTthNgS0/w6tBGYlbQEIw5QmEIAfVBKZ/vw5iRrCSV
65iMKj26fP6mK/3vQ+tHb0Ep4QDavM1mlpCel9PQtM8Ij8NNP86XwdIvYSbG+wRLCpf2sxos9ujE
+h6m9Ytw8xtmKY8xSkv00M4droP3OH9HazoeSeXVNODjJ0YlOB1bHJo+4So+FFnBnKUA0HqNu5hM
eeVcg6TIj5Fxw+/1FJDKIUomzjG8kmY8urItXxf3B6244hCKluxxk5VbokNJN/NnUijKPn3Sddqz
ilXPHWpJ2Wb8r/2aN9GXqfavE6f47AkMTT1zpK0uuuxQlclzItTJLxHPh9lnDEhn5OMFzJbq1pU5
312Q0CebETzsSHjEsMo8haWzHdA8s0laca4q0x6MLB7IKvNXNw68Tfsszbwj5hoPg3A2A0xV5tFJ
dJL4O+4qFfswl4P+fSgKRdPMP+fY7C64bdaZmlmOpYm+5W7AwZzj/tOAAY7VeA1KjjGUfU8WpzmU
IHvjqPQPENCLy5wXQGMjk6yllGz3Hok1KChDveunCk8OHm9cM9UNCevTtq8mapUmgrxJKMjRijki
4K3POdVb1DD84ExAeUSxS/g4utLdUnO/ObcSs20Fj6GM7zzX4E8T3ZcRtUtPUiCIHarPMhd640es
+aSmbltXPSSLe+Nm0eswV7eljDxCSbnvsdUQMR4U3TlJFnJHverZHlBEdaO7wUjdvGXOWO+cIAOf
XH8LLO9VFkBHCWsntqXpuWld/tIIV98ziylfJpqhG/yUxakzsXPyFlHvG/QIhHv12dd01OA40N2z
pNTZJahgGs5Ba+3a0lDbBt0XzLkkxEnJL0V8hmZivPOxgjOFcuv94hb6Z4AW4i6tJ6o76RaHGUD2
AX7JAB/Tvqk4sxwyzj8Xg5vKaIk3VnT33cABw4ep85Y0FvaHJNJHWiyPrY7rQ9QABhrj25Dy8K5v
yTmeWDv2norkTa0EgrJs4tyMnKO9XYAPQIckj8mWHI7DVWmSI2XWoWsfBOLkfYwEYhsYOT0JC1JF
UJHzaDoQiihf6u8TP+oSdOSMyolbKhzdnPDi6CP7rX3btIl9juu8upQEtBJ4iDSqFjf23BZQE3V2
k7shNnUCil7CyX+PJofxh6iAixeu/YoXfDghFLew6YzdN8OzfY/gXZJ55zJ1dQFINCAdjhOGlC12
uP7W132592jjMMJKCEVsU1TVhmoe2bvTB88g6OHaxoN7sBGOg6Onx7ct3L4koSFp9LkvcdEhOf48
t5SKMR0vMswSUPKtM+NPoBQaOCIfVea79KozaqXM1ifZVj76ESkvTTfMn/UyI4vuIGTw+h7sHvrx
KoYjvto3uw4f531qAydevLy5BEEy7iosbL9s0WPJHSc/SJ2QuTs4fAP86JnRyMX69IYMhu5M9tm+
UmY6KF50zlJld1VnhKBBdaGu9N3yRhlNgVthX/Zzx+zGJUrOzTJ2Rz0JeSyLAX0LkQV7nebJcfHF
eIqgM16iUEEO0XW7c1OqeQ5gj6YXLs61zNnKafgBTJqBVB5/qYKlIK8vYWSZLj84jncPipFVgsnE
0tsUpPjBybvxyrL7ZwTdr3xsD1NBQXDRuKITyuHem1FdItl6FlOfQihru+RW2Ba9oaojRbrUNr2g
0nLoOqYS1HfF41PXzcFP6ig+cOjzXnXcOZj56+Z1xBQGHguuZVhpEkUTgjS3cyarT/QqqufGMmrb
qaT5ChnZfcC1bN+LliilZF7FRZIAsftcqG9M3dQD/Ti5RabO9Nxr6q2BCbwdVAADoNHBdd7DBUAN
lu8luJvzOFW0RNtI7lurLo+WlcDBIiUJbI+TXuZkRtHqdyTghk5ttlm1fEGMY59iBKFvSY2vosiy
jg6H/BZMpKAm5H5sGRDE+750m7vCBcico9q4BvkIAly5GaA2+5PyZENGXRW3GNfc5DoeK8j2dY1f
d2R+SdwuHdWrYtLIl1Ccj5/mzPZ+jJlpxcVa8vk4mgAEiiuX4M2pJjvfeyaY/D2eovRnzUMWbN2G
oLJraAnz00IALn4N2+qifQhk0tt5eVe8GelryKiGk94yLE+2iL1jMxbsjnPu7ZiaPGZSs2aqDuty
RAZqFjrTDox5vLcr2W/zvvGfo7y6yocR8rrTXUhggDCMj4vH0CmWGzKX1T4LQgxkXrD0EC4qjPRD
UNQvfFD3XBZV/Zavaycso1ss+fkhq0hX8wkDOxSOwdKFGqj63NSNexn8UuwXL6jnnUeAx8nxo/HZ
tPPySExc+5TmaGTtUtl7YyEBsdcArRmHaYFbuClOTqMmTIxBqnctUijEGbPDmlgib0bXUoRr+gMR
t3FgrD2ZqK2HE8vKtsWgowM4F3rpc5tHuzxnM4D1rBEQyrYvDhhHmq8yR3O/3pP8KWD9udVlqN+7
yrdWRwsiJs2lDq/Zv5P8gPP9IQI/azv5gwxVeQRdA0+E/iUUGzu+MdgXPLKsdnRyxjU5QG6W0bql
4R5sUlwq/Rix8DJHOFg+mX4dmfXHgBDaJkUxqiURVBbxIdaU+80G1El+48dwyPO2f8FVkyXQcDAf
9iVAdslR6qTGUGy7DnO2Uai7gmXQDxwpiaDOy+wIMFbup7bhWyFnAu5MdePraW+hkz3S+vixgJM+
o94k2Xox+LQwipvBHOnUOhsVRvZ9j15ij4HD3lTaAh9EZs4J6lUBByJvL26YPsih0vt6HC+RZ0/W
lqcFEyVd4T1dHchxfSa+TXWAYq/McJ9Sg89YKDsbExGC7OEKb6o+BnjnIC53wJglDskj0XbNK+2P
5lMFbekhNuHwhtA+u+PKcy6mdXdwxi64o5Yz+Ojj8FDy9u3sUbwPSdyd1OJMmJTR/G1sVUTf6MFS
4dMvb64qNx7QabHm2ZuxD4LgQH49dioTt6RE5rUahp9okMgEsZ1oIRrDTIwdS78Cid27DeA/DLYg
G/EC4cqbNcdgNJBEew9qbmqKbpuRKo70zVIH5c3g59lzLscIDWbYXvcxbNkIiy9dJMDsc9Nsp4JY
miKp+du16R9803jHsnHsO9oiAX91r2hf9HT0/CCYaKJTy5KIMbVEQjc5y3SCgo9Jz7StOjRdjTcS
gl7s0DL38HAz7ORVtEXy/FMv3TOJyeq5mgzAoz6eM5JYq77cBc7yVlbT69Kv7PshFwSApTtrVf+H
zRBv6zlNL3FNT4iBzjkuUuulN1a6U+gY17Y7qZbJkqLhmXZlmXiHoebU1cZwKImt4jA7erCZ0Bq5
ZypYaCVph7LpYA/sipsazAnkBhSz1bZb408Q9xOtHloJjlmmKtZtjVS9PthWSR+Hjkby6AauT2aw
rs9IyOr9kCbNoxznEoT7IB1IPyUWXMJNKEc3C+am+x7zEH7AwJVPdty0py6POURCt2jqnRt53cVy
hT1sZnsGaBBicGpj2pq2CeQbv2s5DHMJubnViB/dZSR3hBNLcR/ZMV4BZ2ndH8TYUvTib1VIdSpH
oAhq1+iQdbHMx7WFnLuR+xO72xoUEIYAZpghsL3RL3n1pzx4w1sUXDORqm8KJAIPDD6DsxQIg20/
BkEi/V+od8tDejcUvfo8zmFNIWOV1dlmh7N5toFD0O2naYdmjXcrW5GpO8vxnHev8txnzSv8EtlZ
8zMP4ItvBtUTLdvaghEDiKtl08KB/dFavo38bJ5ONpORR+yHaD3zxOrZd2r5ZQ684M5vsuIbGeUR
HVOINHjkvTdtuSOnYx2XXzNfLZcG5eS4qYyiDVGQDIS+reyw/ze1/6hqglWgf3nO1x50/8l0w1hu
+jCR9zmuKrMN2z6+R6pMbzexDiKJ0he7V8PPuoLazhApei3jsoaiWpi91XPlMy4nkCUqydNcpcsr
IRTJWxULXs05jYbPorPkV7rA3pein/vt2KC1jVzgNl5PCb+sQdEVjwhgO89jS6mzPWrC6adYgNhb
9G22MFc9dPYhyQ3A+NwXC7TH2Z3s+aYzRn3OHJGD3CDLAGpCCqFdZyDbrQHLQN1F5JIQA7Lp66L9
HFZDdFmotSmql6I75hSAm6Ev++QQj/4Tm1f1Pla6vpdVB+hJUAWt6v94T5kHiyy3vqS0e+oNc3gc
7izzO9LMMDYj6r1Fx0F2Fct+u3frprxnXIYueYrpd/lpQVFSibJ5nHvTqU0+F+QlIKkuyI/vsxsx
mOLsmTk8E20yXFIP7BHabwaDtTO47TZz8O5vQLWhxlfGtndDXtY3LBhhs/OwSN4LCID1kWMykeyj
aDlF16WfYQwg8Z06G7/TdyfrzCca1uYeHk376I/Bmi+oi5vKrvLLoiP5E5BzeBMNTXMde4FlbYUz
uj99PdTvUKEMrlHwVZ8rpCdvWdf1AQELQScR/bUoFTHfAXCfK1eSfSmhxjEgfer91sk2Ye2DWSIQ
0X6wusF7iYOy/FHF3YuzpoJXPRUJODaSJwLi1CY67m1+v2gzfy17DHoIBMtKU0+h+gtovS+nfqCt
56uxLw8cA7jIuhkpMCzZLPYlSwCm7ZLBsZk3TFF6O08DUUQ+U1fWiJj4CZeQsaskY/9CNusPB7O0
PDplNZbFVoBYOoo+ZxANTsC+GVsc7RseCXFr64CGXTAM89aXQfwV/niUE5jQv3nESGQ71OjJmTCV
+iHhRoUHLObec8+AcN7bZRv8oDTyxo1Ky/l7FleG5krRBNmpCcrV/iT6eT7wNGf9ESng2hnsetK0
A1XJL7pWaMsbSv6rOHLNsxzWnU1Jc4wXPNEbq3LUJQ7mb10HUpfJsZk2HK15T6iR+AUMExwht3XL
lksfe2KOE3yOgdb86GIT0bIc0EzLGamI41zjsUKR14VeJ4+uJz2kkHSwBfkmHQMPl3/x5CAEBm43
e061b2K3ZNLhBPWw95KU1lnvkHpNSsE58FJfbIt4wKwS2Ha6L4uo/d7NAbk5k+ew/TO6mUGSWVA3
zCDfkLSyfWQxh7eyi8r81BHR+4N8Tvtq7ryKA+4yO8d5LKujm48YQbNhPsiCIRCPZHUmQI5BWcAw
7V7iVSO7wdPsJn3Uf1+yBn5LI6zuNQuScmdGqok6aX66o6OufMtTJHC76t4sLuGZ/Oz+Mnd9dzPP
OHCZ1XLGn7HxSNvawO5wjpxt6mTHqbn52YajiwOLUN/7JPTvCua+R0G42FNSlkCGRG8B8UA/Ox6Y
2yeEK3lffVJ4HiyZed8tSWvHqezrWTg1IFQ3e3aDpLBP8AsVzV+vfYO0VV1b8IZvi6a2HmKMHH8j
xFiFFn+WvCjbQwXFxi0gtX/UoCa5HaAsb8P1TM/wlBPzfQD1+q4YGuhazGbtu5FUsmd7HNlKfy+Y
8P6dXAIJClNQLGQIbz7oexZhSUTDU3icZTzcKdl0eNd6pgg2Y3vX4IohyZattbaz8YdZ2FI6rQkg
GXNno7mzMGf8bRiWNDtxK2KqZ8AE9dU9GMr4NdzAgWGFqWojSlS4NFD95dRJr74YL1tuhj7FSU1g
jYFSf3BRahVbDVuAdYUKmL0eV1Ktc3Esp5woFNRB8ElYy3SnPSoU/4kEIiZjZnbu21R+z2DRbYlM
Gkg7YsHPahLesJyvUqkpdP/m0om/ygiVomfrEbYt6A4GH0RsJY8Sl8+jWkdDybnBvve8aa7RwM7n
ykGyZGa0GeAl2ZWg6Fyh6p8PqsDHycPUImDCew3bflsSfRNudCn3mXLHs133Cc4S62qyNefdIqcA
drPsVGV4RH5/91ch6cdHD+Uxos+Qf6LPWZVzfxDLpOwlzag6dbS7Bkhppcal2IbLlFwt1vCAVF7u
Rjbn7Tz3yYWcVf3OxEufO3tV69Fw8x0YRgJCHW0PdBu//3Z/le0pxJnQooUIFMrUD9eXZB8LwDKB
4rlDo4pRZKyubfLP/+ZjnI9+YIlkT2H0WV8Blnbnw+c0DIy9PmrUkfEnMBOS/3CEmk7vpqlYs+UH
OgRgnLYVWUC7SI/yIaUInXY0xvMrNDvqrpjDHNkML0tDUujd4GoCk/NosUjOsp+aIe9ffn9pnI/X
hvXadnxAJaxBIb2fDzLNFd5AQ4Jnb+W5ZsRIwgAIAEFtsihvNvT9vReV39V2Wn8uFrpnzH9IYR6L
5DJ7s8Rpms4/gGVO/+Ky/59I+29E2kxDeUhXIfH/3ze/ey+S9I8K7f/9Q/8SaQfBP1cbApEbobTd
9f//8V9oL4b//kcAt9zxyOOAXY6MH6j5/4q0w3+SMYw8U2Ls8mwpeMX7Wg/Jf/9DEHOMDE5hlydH
hL/xPxJpq49rhR2yQwBOR3PHLsVx6eNaATCcr9ce0w7H3KY1yOj0GJu3ZBzGO3cyT9rqrIfKZVKN
jAa76eyh8PLZ+RE/mIw0QFqyX7u2Ts8Enup9VUifBCGkN443DDCAUv/TJO2JoQqM6j4zzT3e8+Id
hsg3o3tcbYuy9i0YkZ2sPTiPykRPiF5qQs+d/tWtvfJrHUpQfGLmMBbl+T2JYQ95DRywcAjHQ8xg
XtwMdzSY6Qi9gNKrFK4mHlC9gbNi9m/oDIOMnfbSsszRrui5TeDX8H8QgaDn9hH2VbJPViEbrh/1
0EyEo2o9tI9e6Vn7Pqbmj2lab4i18k9plLfHgWDHV0GO5qkXUfFTERJ/PVIDfwslSbjh3A/f8F72
T5kW5fF/2DuzHcmRNDu/iqB7JrgajYBmAPnu4R77lpE3RERGJPedRiP59ProWdWq7oF61DcDXQh1
VciM8HR30mh2/nO+Q909xlNXAJdxB5qpaHYFGbDClG39gKYxkbpA9DQbiS3WGnFdMWasKOhs+vGH
U6Q8qKmi4NDZuIP5Vlk+0cOwpk5DRhCmMNN5114/pOA8IdS9SCPvwIVYHAIcOdcDEmKFS+hykf//
JeE/WRK4WVx2DP/n9eDhPX3v+vi9/Oua8MdP/bEgyG+2L7B5s8X4g5Xxez0QwTcX0dkWnokRHA8x
j4c/QhuO+Y1oA/3l+IuXu3/5oz/XA+cb53SPh6pD0oMckPevhDbYI/7D5sGiJ903eT6zLsH6+Ecf
ekXMzCiNHim4EEW+N8IFA2TnHkY4HCXiCIGGI2M3DmwngwtAqKF3pNwUC1eoawOGroUdSUYGGdtF
Z3TOAswf7r4LlMjXjBDW8wVWlKrCVucAhJG6wIyyxtf9fmodzpgDcsaWMnLwb2phIalWty20+lIc
Y6y8FGOqoqAQhGK/tzkZKT2zQKLhPsBBQplrVQDWNcswOlPAKD6cplHbiBPcfhwCeTez9bhuaLLe
Fpx814HKmLxiP3gY7Lr5SQjTeJ8umCczD8VHgQDBNiAi5Aa+Jy1WyEcxyoYLJWow/fQVmR4IEKIT
AlWN2o4jeijGx46NFWVvC2jKXJhTE/E+Kgyn8Y3RJEgqXZo1ANmuNUGiXaBVF4AVuP7Y3OQXsJW4
QK7IGrQ0irWwfpA2md8UrdWg/FsqYAaxgLKAthPiTi4ALagXSI2N27Y3gPK8NwncGpyXjsmru0G5
AJUdVDpacEFzGf6C6ZIDROV9xxyMsZhVtmugg+qV9Q/fnr2wEs6Y6BYk5dgWuyYt0w+nV9l5Tt36
Lmc8+Blb1vgcKA/PF2gx4AR6bMqrmmbFZUHVFKjjkXqh7QZR5wIdKzxFkVs5NVW+Mil0fIkvhDLA
uhGDkCBZaJpu9WAJpgRb/gXjy6D7/K5k7HsPAztF6QJcdwBF3+1BTETf0994NNtLfAmSVcFNkwtC
TfUMeK+EpS1j7Vwoa8qIJ/tguMDXQOSScA4uTDYLa027ggJKuHsCULUq2Ks9dc0AIJHutAlR1E2h
yNVVh9DeTz4ZSzzg3Yu6AOFUrse3VPTyDAkQqiWJTeBxwwUkFweTHa5RPwAhwIAunb3+TZvTqVNv
+wuFzqwMhvn0ap/xedj3qtPyOUs7bxUQBh3WBop2sQ7wLdzBAoduB1iywlfTOYekEc6dBQv4NA5m
3O5zwFGE/CxZYgxR2cm/0POsqhU/6970N9aFrtcqB0EsnJjMmOPSBOqVegueUbwFhGklfQUJVvdK
Gei09aACKIvYznYL3PeIuadPdxWxrp1ZgT9DQDDA/1W6jx44O/Hkb+I0+G7qpHllqiw/xCDdk68H
hDzT4JenC13QreSrGhKqUipSpnAILffd9xJh3uLwqgSyxoIqDBZqYVPOGFMypdyrdgDDCEyHXhQO
lrX67lVx9xGnEaOy/IJDbC9oRDublXPA7ToBHhEmrxyag6Nw5EFZPhE5BbEILoznIpgca1iDJ6Cy
efyNZLzgGZuF1DjNSCobWDMAHANpLdI+CTHmJGY/4frG+kNJJhfse+UayXt2gUHaCxdyIiqwSxdW
ZMkdjnxkdvHPVojqxvehSo6mOeOhVzhA7BDyZLswKOUFRzle0JTRQqk05tJh4I7b3zJJzEhaR565
ovDGFrQocGYCdsnDZHrDuJ3fMC8ChtmaDSFoqj3svWf1JeVR/vAzbd1x70ddw3wLqmZ5AWyq1FLd
qegtwJtRLuZHFhuveMoYkL3L1JA3eNjhdQq/aa86eje/A9eF5yl76WOAyAvjtVmAn9irzV9Kx/OS
n6+ZbzTUAvsr7u+zadrVJ0Ir/NDswhKF8c8Gxb0wRhV7LgOTd8fgzL1wSDVRJYxQFz5pu6BK/QVa
Ki/8UkuDMi0WqKl74Zt2F9QpzNOoB37qLBhUQkDqneF0/agWSCrSnwn1wzOIyC8MVe02Pk7+C1t1
CZ5vSeIP717A9vGQLBjWIDNsjPoEA48WBb1HfwG29pi96i1Ddrm1aqcqsTj3bvJougWuGhwQyUsD
gG0xecicKVbgHLPRhg+buTOjdFub1id16v4t2QXnh2EMxZ2N2XbnNKN6yaHUJndF3BMd6O3Ig2Xj
6fJHugBq2UWPDqIJ2FrAmPE6TtpKbo25Ccb1QIDXfyLIPvyCkGgXG4ZnzQ8PqzGj5I4yomWEodak
Laoes2foDVj1/YIGhIWp6zFlabbeHN6pC3OXGSb8Xdn7rFruguXtBIBe7WThwZxNrDpFgJy+gHyz
BemLCdc+RLScP9EugHxqyQHXEhDgMOvVG4MIkBzMMYDDuTRs5KvlPsTnRm322Rta55Z4xwP+gXGD
N+61wmGwoLQN0He9XFWJF54SB/sr7lX3c4xTBnOQCwm2Yzzqh5oZ+5RgHKETL2z8L0D9H33kGnsr
wQHZh7QbrVWXoI170ei+9lkCfbeqWYlho3fUZdiVq52jKzy8zJMLGvuoXbp5qEatkJgcQ3gD+YyJ
0UDk5yCYxlbipRhj+UntbQVs3+qtlxgJe17VJvZGEFO5HG9mLp/PUAioJXpgq+PGcEhBI3bV2e1p
ZsVamx5gRBtbe2iQuWKOLmoks039FcJa7iQpIfXc3MbkrB8yD6qwxzwd8lCAx0Em9i+5DHxy6XSb
cZ66D4PaijXFe24CEySl/ML1QnGDvCgQe3RpbQHrIPybLc315ymtDOMZFRmaM5PKpFrLTDXlxm6S
Yb5poDXb24ILJtoUNWeRxZblACFuo/FYJwZOcuiBSIAINdWWwnXnO+SuLD0Gs9N9yaWjsBC55tph
fHgsmC04a1aEwd8xSVoIJJBh6SBpg2s91yg9vY1Bp7dU/FHUnXPltS0O1nCI+4/a7mmM6YNq+kEb
Xp9uJrdHw1eGxOyiqC7196WwqPzpTcU+NBI5lsPJYz6b8SlfWy1VOoQDHF/gxhNXGWL3urYrydAG
MuMLmygkxoyw58+umdrvChTKVV54kpp2W8Kh4KE03kT0BPIkCVpIrD5eDovpuJXeKt8CXOoIrwe9
b8TzxsrwyZ0HTrJHr7UkBB0WOyz17fL0AzGK9j6ita7svJivvZzbdD0GUm4KLxf3msjvi0OTpb/2
MKMepeH733HRKORAK25IitRRtZHgqhYzFb/ynFSg7G9bK4yux7QDZO8w33r3RNDc23UhCBu0fr0K
bdFj3KV9Go6UsrlOBg94WoYX0NwNXbqhuJnZWh8nemWwMb33Ik+fGFEBrqS4fMavGc/eC4Ac2gQi
aGv1PmGK1Wxl7Mrildl39WW3BZzOrJ9YLiK97I7SuJ5hk6s+f2ejED5MwzhFZwkAm8LkhuZYbpsg
KrZZkcCrIORm0wMzuBO9JWncv2Sha9HfxzP6VlVTeMJoNWy5BdqvQnnWg84oDd7gk8nv43k0nu2G
kJY9jN7eHoLgCxeS+TwBbztJzzPeJhNw3Br/+Hyvq1S9sf6yXXCbHopIQWU51FwMYitdmPJo0sLw
WiUTI0DFM+YV8gFdKpRL0+wT5WYKS61PIN67gQONKXL6OmenbGbukT4qdjFdUoYtRnlZXAmfrBKm
gdg50movctLumZdsaDIGoufGcTPtQyeOkqu5F9nJUy69l8pdqKNJmuPpVEEe/BoYlf3sWikbWlJV
aW87zlIvRMdjYOexHltrb8ZU06y5emP3KsGqQdYDbnm684j7YEK1yiow3itmiHCS7FxWG1qbPArO
ynTux/U8cNzZoDZV8jukcks+eDCmu33AlVa7sEYsz0dpVO80SdMEFol0pxckWT/m/jai4MXYj6Ur
jg73ExfmbMjiDLmXYmflIGvcYH1nw4oJnAYp6T2ZPG9muCJTeJ8F7AnuCOFB3eOJEAAUpBmOVqu4
0CrfFjJSW/IXKF6YeweGvzSrMxhLMMY3TXMdzxXbI2p5FPUGFlP4m55K5fDKs+Ap3koiH+JWJGGo
D2mX9BtAUuV971MvdSarntZPU04b8z5oJs/ZgYCMk6NnpQlU8qhui4PXhgwJqfSYuh/FPJnvAQZO
wSCO6MCPBX8BbHiMLJ9NEmE5OtISDaoLlw2EaxuebwJonoF8vIkm2/zhiKHrgfa2Wq2bkDh6mHhT
cObx3ehDJi115U6Y0ra211mHyrSzfR/17CXsUIyPcQnK/jglVIuBZqkdkgGuitLryvW1D3bFYhyI
kwX8GOAjY9NHWuwpJwrCKwdbvyJiLHl2EX/yw6uSwVjDgLG3Ua15MlDCYBgi797GZeZcN+NUXOdL
GzDQ4Bhc2kroXtZXjK2n4IBnEyNy7xV+/MJDSnRHWjlKtjmm1ucBs7uJax6aZfHMhNNNPzBkDNV9
RPIWlmuN4SZuoBmszE4Md2kTYCZgcwdcfOprf9PxdoCdI1bPByuS/nCKDXfOtzIESbFi9trvfLsF
xDPL1jjBqXwLgAsVyIEg+mOCWj8LN6x/4GEIwBmb813aRQ/p0Jhq0yawH1i+dW4vDgjI3aOo400S
Qgm3+4LHVBkb4a8Zoo19xKlNgBGJYem6zuPp5xS1jnPstBWxYTWH7qppBvVI5leslcAQictsKo6D
0xguTDLwUxEx3k1JT8UpGrlj2bXQQ0rV9uRhLTWi4aPzpSIRZUoTbJRoSUlOHIUJ2nZtJDDNTdFL
FzkR34ec0e/yJLJuJ7za9nVgltjn+Gn88245mBi/0woIKGH5kb7AlrDMGJX+J7SxlqReY3fPHVQx
bq+0bt8LQ5RHAMHGOhd+eIZMCpOsL2ZLUA3o0ZM4F55zSyjHeWiSyt0nNdHj1J7Mmf4+Pg6hxRK7
HPvfWCcUX5Ofr3yr2uq5O9ZIqO9RZ0Yv5Dn616mJ+nQPVN2+GhzLP5KNnKy1kkQXomwgEJC1hSQI
D/N0GRJ70ApLOlvym0CphnXJkUWwM3hjLw0M7JMUMzPxkWYlWAsyJIcFPRBYTxuKZtNTe9eu5iQ1
h42mpJAVuwnE78D5f5m6ubzQzwpzSILpofv3//HHCy+lqH/3P9sLuvce1+X08NWpvP+znHT5m/+3
f/hHzep/JlwiEf5T4fL2M+ni979TLX//yG/VUvrfGMSjNKIIwnW5iJO/ZUtpMZDgP/Joy/zAFUzi
/mTN2N8830ObhPCM9cBaZh9/yJaWz/DDtgQ/Yy3DVi/4V2RLX/wH+gJLOYAJRiwSZIWw/mF0lgyi
kW4FybYGScd4mY0W8QO67q5jH9Jl63fBTtVWCIQPkseWfVl4tkSZ78J8bE5ZmlrbcAQ6sRmcJGAr
tRQw2zYlBCuuQL/dM4prr0crwfwPRG/cRn0vrXVJFcYVV3vzfU68nBh6lR95MMeHIkvbgyqGfjt0
CvtpE5W3Cctejw2vH4KN57gISCRPuNmqyUWHIOTSlkdb5u4pGZMwwH6Dxynk9HSt0zZr6CrkclsV
wWh8QRhsiwWkHnwgNFF8aWraXLw0uapUsJSzZTNtyJ7DYY75DxFOziLQNms43EQy2qEjecV+nzal
9AX4wZuezeQ6aZMnHJ/z2ouK4Qgqo33nSBOfXLuJH8K2F49idvNrM0ltZFTMc4yLYYNNJf6cyVi4
hOaR7vCc+EY5bwM+uq0VpTGPF9RLWjr1Q1tS7YO+cC2rMT/ZUZ+AJc0+7aj2VuRPkgfOkSlDdjjK
qBbTDyyq4syzCR/fbBq4cwl4DhgA4IxcZVWSzqTgHDbZnapBy1bkjk8GOFpESBjmWPRyi11ZPRK5
ghXpy2crms07MXXjQzCQYTouRx8iAugetxk1YTSZFXb3Xvmxbo4aU9ZJROzBV2alw1vKqyh/AXiA
A7Bo6Xg/6drKARFDDMXC5bsKb2wdBaSVI9tZYyZy5a4ExnEFKzFdh3UOi8sMJSSDiKa1ZCdcujBs
vVjcgs6+SQYj/WEMyt6FnS73JV0zy1saCKxGgXyu+87ber0cSQoUw22Pc42vErMW+8tRepRT6nZ4
JA0Q0/qWOPar8rR4qWqrhX2iW+sebYJNEqhc5II2rA6K3s1DEbhkVzUhsdceo/1H4yXpPX5ZBwh8
HDXbNJnYymve0rBTOYu/N+VL3ZAQyUPsK3lgl2UeBN0UO4jCGL0ojasOTe0vjs+8x/33yFYJGqYe
dj6lV6BYxjX0xOFG9XzGBGfSN2oV1J1XsZf1XPLQsi1v+9G6cabJQvIb5/usyR16n4geCqOt1i0d
kddBTiBln3tez109jXRftWSP8ckZmG1rDCfkjIK0nbGvjtSjGqb+4mH/hnLantPGKa81QsoxYoaW
rlKOa1DBC/dMGV11Vc4dJGmY++Ft2nUU7uKmKE8qIaaws7WV4JwzE/8eC2D3Qhol7ql3yv1rMMbt
d2CF5GmtFm8ADE8YGF4dqvGopd0puuwIfG1RIeX0wzX5kh472ehN55XVJzsW4p1rdhqipsZ8mEi+
WfDwrVcjisfxGKdL+UcaDUg3wAKIXzoiDINLYiTdeBP0/96H+7nSyuc8khj8+rVpDdNzLPGJYTYs
Xi17dIsrThDMek1Q1eu59xQlLYplesUSTVzD91T+Cqhb71VAocWaxf5FNYE+W4x/ocKZ5XPeeiSb
IltQUSTz0fz0/dTfd2OYX7d2ldHDZYS7oU9DpIhpdm4ra5w+yi603vJ2zNf+MkAduYtYYeuIMqC+
ftKJTRcRGzkPrGbuNtVnNPTV/eyK8Cs1gCFkKPmfrR4pmbJNfrEFMBjzqAOOnE2Q43VPCZZguSZr
LwFSE+kdH6au8Yet32H32/kNf5XIOBb+hXCgtwkpJnEI7ZHsRKF0gVuz8Gv7WKgF9uvZiWZ6nUUz
01t3qYuOUSLQsxbbHnZZLHwgBKOBGoMgux69yuDxEjm7GjtaiTkbmJJdL0hb+kHWZsA8igj9bU4E
44yeBBneHcdxZbgg1EnEcb/qrr5SIkVBVYv9cBrHAq56q5+9pIlAxS8+xdm16x/q4l6EJ071SafH
2tv4qnFOEZHtmTzIYnksLvbH7GKFhMsz/TTRuSbaaKbgI24MMr51muhyBURjdjiNm2WwF/7s2Ngp
J6QZ3IUuLpcYuioxgg5pKMfbdwqFE3OgVSpiNMMCn9z6ldlS8BLr6pjOgMN1bbv6msC5Pjie4C7o
jOJUTTmWopC5Jq08dI+hVXEq0HH/4I8Kdkfemu9NPz+42Hod4AyhejTHjAqQyOgoB+7TFs0WDyl2
THvOxHsbTSZoznoUr63yVLAmsZRGB2p3hnirGkGCBv4QJ3qTYo61OenpK7IC8xkpXD/2FABlmwoa
8iM9BsGp4R5ejYbtPlhd474aXVBgbijdqw49cOWlbbTRerqeg5yQJyKsXkmPqRdGcLvnhr2EiT6L
vIL1ygEYWcGeSYXTrVJ01PjwVTKGI0Y37boWB/TezV3nFxuniXMaR+fp3onM+NmLnWH57aY8ZVYh
on2CxfQ5HZeoNWPannpcwhvtFmN/f2v4iq4yY7CD1zoPioNFO2iF1mw2zsEzrAHzuhEiiImY/doK
xlXmbbqs44sGQZcWt0xt6UaRQ5dT3IYBsU2NHlndUTSNtSTa2EMEVDzS/6zemgLPk7JnY1OhvTk0
q3rdYze74EclppQ1iUg/2TIWZaExcSYR3CX7trZzt7jlXTdXYUxO7yBqk2LiLFbdV5fHJvVPkY7k
igOm6x+qqccjxyzKj9cL1JT+FDNmwRazZVDXxYHt2h9NBsaEsGBSRJ5Vf1rS9rI1zKLqqosb4pqu
bn7Sz5AfGMT4P5W7qJVyDKWx7m3D69Y8meZtXcHUXqWpGb1h/m/PHsbHV9yEzCrNCav4YFXPUjcA
bnL6Ya0tCRrvVLSw89NiSNUmLspP02WM5+mw/T4zKj22wOC4sZRQN2NWo7PFVHNRe0t3WQHnhAYm
IWlfKRFb79KEZoeVEfa4PnIH1MsqZST9lqiMZH+Ee83aRZ6tv09xQQtqljHp2RqS8kHDldGzAoL9
xenBKehr1DkyrFqYx8lccumBXG9I97co5JGt8Kg0HW0uvuXgFg9t0uaDUuHLQCnTqnGYD7ZiqT5n
ErA2imneYsrZsyEFDZ9hE25TCjaxkgFeMmfi9dnYV8ShNBlqlLMttfYsgZzIu1edBMT7OCKuee6z
nmRclQs0ODz0UV6fKyxET5QDarJqYbFxLHd8CxqRk3tjQvURcSCkYjuOnZ9jsYQhAbJm1fwWh+Jr
SMJ2ZQgzOnShPVh4aYASr9xJMgxF+KUKMywY7WTEc/YTeN5pa3Ac/s7hdzRf46Yi3oYg7905g5DH
OWFYTGYrpwwsQsGzVpqiWSCQZCs+6sgbaZxhgdhot2IULGRs0CFbBfUBjA/4Y54BxxF+4UMVJPol
7MfFlprbet8R8maSXJ7wFcYGMy+U84PRFZLCjrIk1FnagX6i/nIZKjf8ox0/Kz58i02CnWSutyno
U/pqmdGw67QxMGFlbe9ZgUx7rUynJhtHSOrOrHUAYcCiKtwGuniXpWX7aEKKATkgSDQiWpfND5H4
CdmnGkbIhg3a9Cbpk/upIp+7w+9pWTxx47ExTEh7vQdCdU8eEYSzch37rhit7hnCG3QIp8Z0BMZJ
TDxnIdOvodUHe+pGxwNXj44X+rv6dJF+k0M1J8EJBRuXuklPQbkiBiGpwKNRYNikXQ9b3bTjQw5C
K6Kg0I+YGmCWn7hUlraMnC+wr5yeNG1pWO+B7NSVJTQ5Q7vAEjBRoAD9qqeJDv3chltlEjVasScE
3BlM3Zn+MoaqDfkGA5dkaAb7uHSLLxaJ9D3V2r/OpZk6mwkbwpbPjHJWoFxMzmhBzjYjwm1Ii0L1
0hHLO3Gzuusk0QYRGse6srAJ0ImVQUT0FFEcaBsb+oxsa5P4ASgAi34P6hTmKXpOYXl9RkHNrd3G
IvsYAQye2xrs6spPKPxAI2ytD0dR2DuaMRXKBim0euLcqOlU31b2eEJ7JAA2Z3R0OHF+66RzeVf5
AvbUYKAQBV3OwlJX6VFjnGdaYDTvQW76q0oq7wcxm/ljzJsiRz+aouuJtmjGKBVEgDGPHhU9xt/t
sDAfaX/n/OfzDLkZ6jrUe9sqUSmFb/fZmhuL0UVveqB0krY92dwW27FADWRaf9CSTUFZPtJGjaYW
877v8TPKdeXWzrAhvOGfpqjMizUDrZxeeCc+jOBE4k3LfCYmZdLFn8Kp2SwyOd82nl+A1XPmaOcV
JSApOiTvBHP1Y84X8ER7cv7IetGcI4e3wc7Iyti6LFKk5oE7MZt9srVxJfhCQ45fb37KajsGbvTY
VPPzX3xbd7+t+v+tVMUdNeB9hx3zH4xQ4KIgbnq+IJAX+GKRNf7qoqYWrSEs3c/7rLXS+1rPPbUg
wtrMpeVfJXMOaLYc480/f9H/mBrwTZznNGNIPn3LWdzpf7Fu24lVzaGfQcKJo/zMLqO/i0JNos9M
YyDiILs5kgk0St18/fNXXvzQf59XYDvBVt90iLstFvi/f+Xa87B+F928b2TtsNXxidWMlTBO7eSQ
f8mDsPy8vOJ/mcr2V5Ht3/df1c178dVdtLa/aW+/1ba//e//I1IckL2/fDeL1veHhre8g3/77/8T
flDxd0Lc5Qd+63CB+GZajo3Q5sD28LlG/7QTy+CbD+7Z9enTYity+ZM/dTj/GxKch7FP8MOLTPY3
Hc52v2Es9LjcLJQ6hyfQv6LD/dbZ/vdlJOn64mbxLCzDge/yWovf+C8XcBX72iRZ6RxCpjYay5gR
W1tFvWq6NyvqSNaymvM75tlMtWjzkuV6iKZ+qUNJ62Id9/7ALsQz/RZ+S2/tSvYhzJTwi1WH0VBh
skctMw4yaIetbVnu10SSj2lm6SdXrseDZRUpLEVQQpOjKKNtSnXCnZuU9n3QWfRi25OAM2iU59EO
kmMXheO1st1H6dYdyyEoJxPJZFNVdn+ddqSuSAKmLqA9AKhX5OvWfq3UZm71vBYThz27BwE5t7La
+VPGbC1TCwFUYYZqguswMqwbhLJo784xuJYkOU1M5TbUwoj1TPhzV3nOZ01If62H7mdZ4BzM6kRi
4vCYSY7hdExrWjrmINBXWWLGn+ygIDZNFtQLq3/3R1Dvpm+2O7jH7kYHvKZMxFc4+NZN34yfs1Le
zhynnPoL40YQ1a/S+SMgUGdEzgbbyevI6ZHR3Nn1000/qSviq/uEjhe6kxrjJxYtvQtH55NM3b5z
2dJmYjrw8K7WtnaeoiAGA4cMt/WyJQhPKQMzGvyQsTdue0bajLGWQiRKs33aoHS7Tiig2AZRIxls
GMPJ0kxAoSJdFUU17afE3Y8Gjih2undZWy8+r3GhrkQFcdra/aDyJt/QCWjez46wb5nPkYMjjfaj
gLc/MV8Zop+M0ULMJCO/ARFwD4cRc1WrDHh/jbwtigj44yimXy3sq5VyE6chrD3S9FIX+tzG2a1p
1dRSthp/xVQzUmWMQ4kqDhXSpv1nnSk4L9J4sJrgKkNVWVsR9c0MrbC2kAMPD0RQ77LKDzZazA8y
ru4z3wRWpP27uUj0kQdcckoa8JrouaF9FwxwUZgQ/mROSzeNkf/gNDZcd744GvZSLD0Qm3zwfeVt
fXrKSQ8hnTSCuGVaawqqHM5Gbjmd+sy/tQzXe+ijrrPOvk/1BIXEpdVsyslADCpc6kJ2fZGrZG3k
OjK2fpCLhkQ1b3aTk7Cnl0EsRj+hsOdv3ZmNA0nelN41g4wk1Z8y4ATlFB1t3YkDnwTPmGmuFYM3
NDe8odBFfLYhm5kJ63ICqUJ/Q2euxnqbWpSgKAPj2YqE6hCd0WeLpcw8qPt1bKNpQh91k/rVQDdP
Eu5n2dPrWtC2jnWuwgE0yHK48bAJTQdZZu10Av2R6x1wH/b0sF1a+VjYdMcdMzqvql91lswBr5sG
3AFdnAccjsBuMH4L6Q9SKBJ0PQURJvtogHe5jx0x2avKa7TYMjGliyQsDNl9Vgj0BXFhGQwbqyKB
vWI77WFQwTtQau6YAKnrro1aOW1SiJXNSiBHUoxha4A/9kCWfS3SkbOFVzF52/hZzoflE3vDyYhG
yekO0g93SC+5FRIsGGxXi8cujfovHS6sQoo8NRjwNLGyO1GlRbqj34he86Ifuugmzkq+fRcReh9B
E+63AMtJ2+Hvntn+QqzC8qBi3zqKpu3znw0gnWQXMBsn4FVI6LLuYM3vZeBTGjiq+CEoqWHHo8IL
qhqKslWgDZc1Yu9xCqlpZc8NXKaarwQ+MKbjSUzdsNu/67Iiu5fHY3OtKkpjQbrO6bEYxfwuPWPt
xVRLm4I4BO3scT9+l3Rabbqy4aziQSKbszi/d1KLZS+JxC4qy/7R9f1qNwydfItsKD4rp3fnH5Y5
f2qhwk1rqvIlNNqFTbAxKPFAlR/6k+D3Am/tTYJxLKF6KM49uEJnH3D4/tLD1BZrEYGLXeXspW+n
Nre2RjwCuYp03dtgf9DdthTH5/rEqv0yAPjydyJu+se08HPnARbxQCGuj814JL1ygiTCIXxqexIu
HkzD+YCCyWjFzLP4Mcc29MnQ3aJaOCFxt5Gtmzy1qBnDj6ji0E5qfvTnhUwBC7ehndcCnnDI9PiB
+S2UK8G1zAk4EsGaKcm8s0JmCe3YDXd9jyHINcpoPWB4vZaOup8yiN9hLNJ7ZngKcW0un43Z9M9G
kI9vNL/W97Vhcp5AXg6eujmf7qewLfK7Iaiqj9LxvANsVX0Mh8I3UJJl8S5QWu8RxgD82X1wO/bF
QN2tlcqPyJYKTFMGPbktse2uWkeF2RrvmPwl87k545/Qv8J4wAeRBJVPxN5ofOqIjakFuCmow0JB
TPNfgGjRRFMjNrGSksLDhC5eC22ke3hKtr8LkCPys1U26CflFG8XnuRTFWHhxVKtyy8bof3X4Bv6
u25sVW/AzgWgJUiM00OJBXCVjHNza1SJcx3laJLXOZVlT0bqNMW5rEeZHTKrcoFxJ8bAKcyM5XdA
wWCM0i4Y9ylCro1/PHM/K6Md7oFdyCezKvNzmfSJdWr70EcTt7wfs+IJkkysqiu/mKLvYjDMe3u0
IsrBpny8ribOS5JkyCHUgcNozLNOcWT3R3oWMxyaYC03HDgZ9PtZ1WY72XJcW8/G5NorI5i75zG2
jBtMv2BqR6y8aiUIm7fXhZFgAJyjotSskk0+rVoT7Igy5ynfxjn6TdePjJVmx+m8+zYd8u9FF3HR
VUh3wxa7TcgcKgz89CpYTmZHiZWL/sCEWPeBuS/PP5zForwfPNuYbj0Rxva9gWg2cTxI+wHWkIOI
1zkE0Dd1zFtHNc2jjAqDTCM8SisjUd8GXnROSpLZ66HUw71lk5K9cuvZM88MYeZiawZGLYFcVQ+g
IWHEzKkxqYeQzu36BWLgegRWs05zdBeKT8xtmXHLBzHoQG2J4TrjTAppvQmewrEQ9yk7l2hdwMGH
MNYk2P1n50BX0Lip7QT3f2oXtxxoi4NkZLAfsGjREE6j2MZIu/lMNTUsm7JzcJ+AcKOsHmIjmK1u
aH+OEijbikAw2wfHvOkmnWyIZzwgQGbrtkvCbS8gs0N3ApFsYTshvoVSQJQLMpU2QEDVtCWDi44j
4Hk8HWYGfccZT259bqtKZuAByAEcyNtLvlY6qBzsvAwg7mw7N29l5zvXuRE7z65GjdqDrdHhumIu
CpygF8TkaoTeoyFD55kYA5yXapqgcgaTUo+jQ/ruaBFrvYrtOfrkMcdiGbbaG1eDjp3okCf/i73z
WK7cWLPuq/SoZ1AASCQSiJ4db+n9BEEWSXjv8fS9wKq+XSWppdDkj39wJ6WQSuQhj8n8zN5r6zB9
6D9eCyN1mYbryRVGjKtSGcO2ZlVEHwi7ssomecqrwlllrTyWE9A6Vrt37LfwjzNdOfaanF65MKJb
X5nJewFKYlvGpQFzkpDSvdFUHvZpS5Xvvs9AKIczBYIHNBtgRC6oYgiQClphxVZer4W1KYXSYb0L
LoJtP1C2n2XQuNs6J+8Ss8kwXcYW85GyGfNvRT0CCNWQ+DZGCFUIkZUsN62gg10ZScrC5afm7E/m
BFivfmqc/9jxzI31Tx0PJBXmS0gC9hYslAYNd40kINGiu3/+MIS44Axmt6ZIOf71YbopzXLP0/q9
GirmrUBqIpSAJWL/v36cXycQ868zv774UoVOR8i//vo4hquZDVkH7X5qs/Y1mm94u5noCPzRAf2H
MzL8SLoJMKUFg9j5m0c3fx1DfH94crsUUhJFd/v7X5NJFS6KSjR7qwqLTTAXAqZDap81FwddXyfX
TinKTZxb2B7GfFgxgn7qdPduorqwvsoMmBTJXHhkNnX/NFwNimm9jeS+OOg6Q2A2vg1qWY1gmsu6
qjiqcrg/7MUCVnXS/W6eZvjgf+R/8vb44y9EJ6wrWnad1QREtV+fz0lYAbv6tphH0cQPl6T1gkDL
w15fs3ZxueN9hN37v34R//igQkdag8uHyhTxze/ek5Xn+VYXuzUP6k8noQS1dPMMm/4QqrFEBfQv
g+Of/IZzS/9ry8+DYbHnF+Q7kQD062/ou8LMZg/cvp8IOsXv9g7WYUMWXvM3v9UfP2liVgpJRyqG
HELOf//TJ80EWMUeJ8z2Ic7B5tIyyMuj9jdk+3fwgD95/sAn0EXO/ARdqt+9aH7MvkxOMtk3GKeP
QUtJwSI/mC0triDiwUR/vXUnJsJceX19GfdsAK8cQy65iIJ30j+o/goDBV9Ttd60G77qw+qrVvzr
J/8Pz4mBR93VSScyeFqk+P1Pyhq5wRoS7uMg0NW+cNrmasgHmqV//DiCj/13MZcUc6DYz8+9XQZ1
6ftEEBOZqxBaKqjvKx8o2/ekqn8PBf9Gn0dUGp+bf33s/jAUXITBa/XzUPD7F/wQ5zm/CUgAjMXY
qsxJcLw6P8R5AvoA/9m2TSF/0Af+dygoTWLrWS4SymSSXf3zUJCvgPModH2eCer/SJxHcsQvJ4Sy
TNJEgRUYlpwvFP338WNlh+44c1OxLTzDuot8i1T0McgOAwoDVGhDC+g+fQ7iFLON6TjPIaO2E1Sd
lmaDP6wtoG37HORW/BgFAZFG3WSfDXK/vD0ZuAF5ASZuRBB8tv1oTj3uhR6Bx8lDxsDMqimzfeyO
NgDDbnokNS//hGLYPAaTojhnCdZc2kobrnTHJ263xvmBBiXe9EjnDkPVmTe4McujhT/2wOiNm8PN
mr3fjZiYDFMTj5o9mdYRhVZ0jBJXkAzjWNkdI7FJ33OQaEc94oGQN0VdBhGK4V8gU++e6rmEwKjJ
o+1i9sNvCF4x0hwMRCVuj3kjqN97ALuROAmf7y1yUCQiQRKzoPI3393547ewgzQ/oAtho9LZMdhl
zH6LqG7DE5lCylpWOcanFP8XkG1bVNdaMeuEqLJY5HDKbWj2snPmWPQgkOlJH8DGnLaXEFrbT4Py
8sYTiUfPD+WTolDCukTh07Fu1MbyAiOhBBqhO2mx8Uj8Q/YcdPF1PY3j3u5ljjhLIBLMuPVIT8AQ
Dus2P1EiyX1kIMdbQfgTm1RR8JqthIU4iM8Azx1jlEBGGlFrVrWLNCzNi9zVW2c5NDqvbtACm0Ye
nobETUXxHtWGWo+NXmxqZahbSFBq0wlRvY9NwjSJjId229LyfSvAMD0bTWcfmIz4R8YS+bXtjOY9
C7nqHIO1hNk16krbIFLGrzW0XZYisIj8eqkiWx5atqO7hFjWy6pkhUd2LR24hFFxYBysTlYGtFo2
DSNKWTBqjLR+bdis6qABJXdpJhlr6FbQ73Iz0q/DSWsL1r/s3xaRHNwLnTz3y8LWIcxilGzOsnLE
SZbK3OsG+AuwrTkZEfWEJinreUqdyo5RgWhudB36Ld1W7HbDyevr21SfvBeogvFBiy3rmdWffaT1
TnYIGk2eptxwL1DQ5FgkFZiKRdExOwMaN3MrY+T2SMDzmibR+GJbOkhI9jXzphEPFJqgcOyqG3h0
08YZozVGX2T0RflSFOhnPTuH5d902gMedODobn7Qh1bbqNaDFzdalw2r1YFNxiZ1m4Duw3r0Aihm
+JU2hNLN6EIVsPN2+vckLb8ZGizx1K5uS2ifbkhahyfideK2sP+Z2TeT1V+mDFyULAB9zPluYJ02
eWi3KVjVmSpKNY0GrDfNOAOeTjpACM+J7TOrLvhjqmE43spDZZfLXhdU1lYaCIwzTYoQj7kAH8Pu
nhlXdtb0gNbHEITdW03bXjdI8PyFj6bQmfWp6IN8bXBe2siJ8bE5DVKCofGDb3HGmbjiNEGJm+tT
4x5mFlOwFS1PzoJoAG1gz9HzQ/JFEtPUF8t1EH2rnXpJ7vuyd1T8zsy13bRAyzeOHUneFs2wNVJp
bfXO0pmSl8beqNS07HodCq5v4ZSDFOvdK57aZdt0zqIvJHMF303Biwc9ljei2ct1FjXthhBiuF0y
1G8dZJMvDkpEoPZIhY+paeZ7obz4yjMdb4PdMPwswt5rwEFLxCpwOsfN7J1bh0IDkTchiCAyomuf
CwvkWont3ccpG4e7EXPEpsVtj+StVuaZST6W1xg1gQub9MkyGS961VitSq/3Nymrj3WC9eGWKLXq
SUvamA0MHc/KjBSKw5Zei+e/vkLU02KEKqz2zR+yZE0lvpt8eTTieDw1kAueKtOvj74/7Nop1m7p
ReM9Sd/xzYi87tKu9enSBF6xdRBuXJXZqQibPWOR8QqLZzjrLrp7NlXdpi76zFxGCFb3U1xoF3oN
weEoeDdd9kWVnOjSI1J3W9c4WH3y7Llu86y0OH4owzY/8zTH1wizrZeGXJt4VWLhKJYlTvZLPyB4
K+hGBommP9WrqCXIrXeg49fSMc9BOmXTqvdaEsPc9piME2KrqZNEC3fTsdKQNkDK46WbsKNukimd
br2pQTXhpX786OBwXo/F0Fwi0mKJhaDCZsUyFUvUD9F7iTRrb3QtL1KqAUdNLJ932fzYKgzFVYNE
euNDdd9hvLK/GX0wbm3P5+hDKz0uRZZkZGwZAyFElsi0k6r9vFxYM72z57ovqnKDL8TejITL30Du
ICaLGI586zhOjIV09LceYSdLzFvJI2nE031jOeZpEhijFoYqzUNheSWo0kAYe18X75i645Vu9PGb
DBxo6WQjFPcDkcYohCg9yDcqK3UaCic6m6RMM5fibEXwT2BLFvI2Rm5NHJB/KYpa+AsP8p1AZeDG
Lz3nKaBkhDIa8eJZfo1+m3CTvgynu5zMR8w9GJ4POmzVh7qMu/shMt6rNidHJfRqbaH8RFwqt/Y/
VNv4m8wOYA6M5oDGsrbgrFo9gWUEWpoPUaX6O1QA/auHfZtD1yQDa+HEOosJFcniXo1R8pEI5knk
zbDxCkJWBmljPAeRadrkHpazjZr1z8AhOviaswYFGh2mQnZPrue/uT6yOzYAx9Jxgb6aYLARk+yy
0rjVJ15nDMH9gfS/C+b8JfL3EgR820/7LCpG8zau+JDsWrDgxyGL7Nsui5Ec1q1JBJHb7EkFp+gg
6Kd+wzN0wVSTF2o0qz1UV7ktIy7TBVuGaJVgbVxliNqukQ/W1Hs6VysKVWSyXn/PKiXZkBSFGTkz
qisQ7cN9XCA2BFouF8imYOXXicWMWGp3zqDWgzVCqdBN57qvZXpBZMY8DwqjR2MczX1Xpe266rLi
HZJAvO3B6bP86bLdoDL3yRbpeDnnm793tUnwVT3BTupte7xlHI/2G6LGpjDrnYUg8xTk8PwwnZYv
blZPxwGs7aeaNGNZePKyQM5+TDWue0JXjLcxY2iIh9NBGAgQB4fYSDLlEW8Jli5sYcOn5+n9HPHu
h+SeafbFaFccJP2Qv6VdZa57rXagj2rNtk/7EG8CdZThe+5GNUa8mbAZnNlVsccMIRgYnsWSoB7e
AU3XV2FRXrSOaHaGXtSr0SAax2mQganRjk9lAwybAfyJohPalJtZIDTNZOcVHOu5rlmbQsRbDBwE
SQVvjNjfC8O9VL5fb4AGsLe3/FDd5EVRiGVZ6MYmKLUjZ2KKKYawmLsUg2uCcWUga1XvWyCDxGtN
R2U3/UaMjXbjoATTnzESO+rQeTX0Cbtwee3zxPqkyMoJFRGp8cAlVW6HvjE+lARVfpjSktqvcmL3
vcM/ZmyIUpteaqvrb5H8q5U1tdNZr7UzCkl5QzE5HiI3Yjek1/EJI5xLNTcjehymrizhfaP2Fn0l
xV0SG/4urZuakpI5YN9ERyEL+4IToVnL0k9Ptm921SL1RfhU8BUnM9WgKlNnThdV46DSKvRSPSdU
1rc5BoMTn1fmDgYC2k1Vjt11jH4ViZKynTMYhUZfFHY2mWuPCpdtd4yqYDCy5HYybLNcF33hP2fg
5E+ijid9aRCrdyGIMwHlD/uMVWmEXSSAtESARIObsAb/jbZZkgm8jMvKB440wYwBR1gEjyRGsoko
iiZCg2ppQGspMaC07gk9SC/Yb9ozOj09m52trokAtQQFGNFLywiN77szhsabX7TO2XZj9dwGxIqw
69VYMDDPzZepH8QgJTIGIEuLUZXL0Hdg54a5pFx7U+/c1RiSYb+zlV0PTPWg+ZKDZpWSCE+X+BYI
DNDbCE8gOsOrtpxar13YNHDXW3KrHCvYJg7ajyEk8Mb0r9jifsIc8Hdelmv7geDLZZxqe70IdpYM
L1CVuIuO1PpVwpL0Vu8rbU04Trj1ZEISgu4JPATxlrzNPXUCE36rnZZ9voFt02ENiQ+2zD51dkqr
0Nd2pj0AyIwpuGmRwfYkLpGWefDoVkCk0WDdNTMVD/3+PZmEakE72G+qqLmkO88g3jhnBkHkhyKU
E2EzbGhG3tiHnGIZrbIQowQsI+4G3X9pcjDDOq0Z42Fz1bTKXk09aT1xHjR7RfbgGrFbt2C9MmEZ
TsUKISUrA2xFq7DLEKfgECGKptqkibnSk+GVTdxqtpY16DlWaAAup1bFV71I87Ud6NOZzx7BGcID
Ode7yF57wFrIXk1xiDL8sl7BqgEbrVz6mFzXmGdbGA6hjfS2yMRmSuuYolQbCcEBg8CiUBreEmzp
KJaa25INq5KmOtljG4WkUvH8OhWKuHjQ2NwIq9tZmvIeWsNsn2rCM6JlECRzPBA5n8cB5Euxmsyu
u8ZmnwZr2y/cB3Tjw2sjfO8IUKWXgFYgv/exfGIx2/rrRpMurPCJBuegC4OAhsIf0rUtxLQrBn1Y
cHHoj5D/ERDCw0cSVOFn3GpxUh+UUg01qFNXHHld8WhZza1g9bnVG+euaWJ55IBhYRUWzg455etU
hAKRxSwFIKrXBR2yLgy9+zDHNiCnzdOdC78VaG8mj6y1QC+I9XEcezmY0A0WwNG7Fz5Z4ZLVFYIA
0gO2JB7a2wFOAdByWjgzcP1DNJnDrnGYEiycwHDXRHAURxxzDBhSX+8ffBknzzn6z21oN20Gvb1W
KHULNum+nSbDwotE/H3C+u/p299M3wwhHWbA//f4bfdaja/ZL/bYH1/zfQIH5VMy5icPW/6L3fd9
AqcsjLP4UlEcOMza8Kb+yx4r9N8cRm8ITXkHMtpWP03g1G/QIJmpz4pMd/6b/7EG/xjII2X8P1cQ
UiEK/GlEjxAPjZ8wELPijf0TsGxsmIhs4iDbRp3mXLKu6BXZIlm6yaYoevJ5fz3Lmd9C4CYfBHem
usjBEms9LrsdIzAXJVrV3BKmEGSrjnHNQ07t8WT2mbqYJt26h9xTI97WxR4eQfQGpkJctDNCJuPP
nZ1KRV4j2oNxWRqN9R4Pk0kQd9k2FzZwhjv0Z3xSsK1ln2DyaA0dO7kzydpZOa5uHuby/6ouBVBO
xiyrJrBTzHuw/u3Cix5QCdWHipXnA3dEdGb/iUiWC9jR3G6ZpSUfLThjmD8ack9UALw0Jl1GYAfb
E7GDpcOXJXRdO/cvXJrsbViH+coa4mQlgAKuBUru27Cp1KIbouaiZeOyIjV15QRk2cBq0E/U98VZ
BIF2GBLd2hCj0F1YZmdtOhXHt12jN+e84cqOlJ1dlKZVs+us8ZjUZXeTZJz/XePqC7plUh5beeG1
VYJab2BlOoD4MypLsCXOOu5101prZhlfJomodnKuHDB+jAjqm+nVTS0g62FEMh37ppUZVEw5JpWQ
Gtow37B0k1ik4pONGr6xrKkAVwxp3D/rzeA/NDPydQy8+s71Wu8DNPOkQPpM4EOJKGNNPcLkQVKp
t2m9CUWgP6dfRFLri07qTGp4icaytzbgXMKrzOm8U+ikw9FFXLOuClTk1G6TE64wKLsrZDcjmntN
aA5uuASUHeCw7OSA4/s0Zqaq1xkmq3IymndVnWcnkYJh9QZZ3iaEBmL5T/VlHarPcYjI4goQOWiD
Lc7ktUIx0rLmcYhs5GiO2z6qLgofKHn9VV1qN6YdFceo681PbQglkL+ZRhO1ZUt8oD8O16YZvQeB
8yKl8s5FNSd3D8o7momQq7bP5vY1yg1j1rlwX84st3PXtdENnkMMAlM9HgZcSJdpQfS1FqPZAOhD
CqLfnbrSzF6rugUejlFu54dOcKrGIsZpnaxNf/B2OUIbEioRN0IIcvJLIotGIjPt4YAyiKBwUdnO
Op467UmFMnzwiyTeZ3Hfv6Rsh17x0AyLgA5rRfqMc+xFWa9Cl/h2W16Hg1He4DMDIdgm3Sval/JB
DiLYVnkrnouu8Nn2doCaILwpA00nYhkLzn6w4n8tLvwa8zD9PX4kEeQdYbZVcQl8iyYEzM+j50q7
JnaQwDqzRGW31NOCyCzC1r1OH/E+oyqFsJ8aPprKFJ2kkFx8qOT4eXW0m2gcjf7BBg90oJ8eyaTQ
8rOnYGraTWRehpNTn4usNdZNgGKq7lSFJIpOmSzHorDPMWAd7EMJTQTaN+PDgf7/0RJlfCZ0ZqhW
fVpiliKOLlkTG1QgiKxrBpO9rff3QI+J2jVsR0+WlPOxWkGucFfpGNEZo1lG3CDm+qrNOnk2Myzt
OfmBGxJqOQfZIehyVSDGc5YZFKR1I1QXbiYFOw84QDlh0FbimfUIHnVSygkPjOUs3xknXwM0kDDc
W1ShDTytmvrg1IRD/sS62CePBR7X9aB12XvNuGag+vbNF6sCZ7fIijp4HnIoCPi5YuLEVBYp5vGJ
2arnMbMakIaacO4NZA8XSC76pxL6TXYgDkDYC5Rv4x4jr8y2TeoIKB0UqG9+Ppg5q5ZCPbXsJpy1
mzjVlT73BIKcJA7t3hs5GBmvoR5tMoitZje2RLnoc/lsutqzHQz4Q2II9wNk0hpJGur1VN+FoVlU
S6Fr5UWfRAR+D0MjwCeYxoh9XwNtsB2ZxbGxMWV+G9odFVVPXIiGVLOq3/RqcrFXAtkMSEeSZnNb
BLp2VNWUbtq0wBip2oCxdFSm463ux1SayKnaZ+IZwVCjuM3o9NveCtdxPQYM5zRcbXotPaBjCaA4
n31zR08bGwemLvbeMBom4DUeoM8KhspjW+X1NmeSRIiJRYuKI65MbsJYeY9t79bnxLU+y1GrXmXo
3uDrBbAwSWJeFkQI2xsYh+4Bn+rwMuJmQobddvaL1eo1Dmpmanvd9gFMhYp8Z9/o1I0XO5Nz5ZOr
yuzISqEXxKrqN25E4hAe46DZxonbWAubJh9nHYfvPVuN4Vh7gGR0ZO4Y2xKrXlGtwtDt7ar/IBui
XYg50GWJlAPEXNDLsxZ35Myw20Z/TYyP3GsaUkVm27bzVDAVuhtnTlWfKhMOqpHxBswDC4k24+SO
IBXfuG9pPc5xKtFaxJoehesM5eUT1AZ+ZvWFxLLqOYN1Cj34DAz+DjkWvEcm16m1D8k+KZaeSoFw
ii+6VoXK5xRjlXzWRGJkC5yj/IBEjSbvpQbffjGA9LrI4Jk1i2aGdWHgbo+cocarbjTjI7s6Z598
sb08NUWcvZmwlj3gLgb0kJHwHoIEqzvaoUUQwwHGC6E9k8sI0HBkzZaSYPRhzFQxL8zcB38mjekz
c8wSaO1W/QAYMMB/eRYJ0C8goDyzHLrNZeTN9DJGEM1D181Mswn/7osW58XeZVOL3kMU4hZmDbJt
TkXtLUOjRM68rVfkgbqZBqgSoqi1YaGRvBL6BUpN676wal+ItSjMq3KLXE1/atKK0QN8pg/1hWMz
eg+TbzX26ibCUupvVM/AouqiqV00cR5fuV9It8azwbtZPqQ3r0kFkM4ouO6/GHD1jIOrELAZ0ZS8
8VrR7UyDUzz0dcMt0IFZtCxjuoFyAAYsFjlmRdYM84qoYEKqqTn5yyw1/aGIYtEuESarUxdMNvQe
TymfBOgZXqfYOY3rGIQSyLdANpc660Densqsw6UZB94T7CvYgS7uZDpwnlVE98VDi3X/usFnijo9
5HWP8JJdIeCaztMwo/V0x6pvWgNzZu94YPeamcBnf8H4+pnLFwajfYpcHSKWxQ3H9kyOCukfYFYD
jiGZ7bAa19GkN1S0M94Pp2h0aX9B/8gFNV8n4ncetHIGAhpsCS7sauAZcZO4RAYy8AwVVhHujMF3
XuMwEd9gafFj+W7UPLjG0GMQJwd0hdvK/0Z3mOzspHUfQsIbtsEEoqbWGvMinkR0Tr4ohpoEaBiR
5brjpi1iesYZdphG7Ki2OWLUk0egy3GwZigiSxYAiWEY1C89UhPUzKgVP5PCTT+8NgKr6Gn+GzsA
vHt+Pbkn5tAXAcG7+/GLx/jVCf27afy7phEZzF8ilQ6vadr+x3++psV//cfxtQ7S8BcFB9qi+et/
NJD2b2r2dFERGJYlxQww+tFAIuFwdWk5yLj4h+0g8fkh4RDyN2POliAqArHcd8vXD76SMGfKvGk4
lmEhz7Ktf+TrAoH6SweJvRU4Eabxr5iVnzRXIKR9o2XlvE3J411oBIsiANCtiR182F0UVkxYoesh
010YGvTIRVtb8ZrbvjyOQ+ftERmXG2IA5YU9myUJI1SrJGiHXcJpgnEbZiuhuD5I3BZP8oowMyoB
Dw1FmTfjPmX5hiE/GB8HN6m3quECq0s92HESlZdGa8aPfuWBoFQ5MxaDOElwgvHR9V13DzMaxzBz
8zVG0+qQhh1YDsMNX/GOsQtHWh4CoCzwddQ5xb0TWcU2TuN0040whvKip6btfRHd5mXWiAUUPOc0
tT7lLYVr8+ErpyYgFdf7XZNp+U0zlqRuAYzD5FWxwirMQdt4mF63Y2C9k4qEY8yxhxYRO2PafE5+
W3pgF7d5YHu4f+KOy9Iyj2XU4Raus+mZSzpaI28RO8OL5QFu9XjXwuDVj7VfM+V0E9QLaxoyfT6f
UnnO8EItAjNBK4Eo+CiZJL1Z9Av4yQoNnCg7jKgp2W3XevWRR1n8qORYPPqh2yL0LswnuK6DWuoS
ZQ4TSK77ec2+LDjFvwFGATLYMrzeBopdFdJrBqy91lHwmFGo3WlaqobzZCmPr2vBWY7GhBeCPt/n
TNeqI4b+4lUrwhjWodW50AeaZh3qib4iCZnvEhYBkv5WVM2a8lwjSRAmCXcJhtvEJvd6/j8R7DGI
98PWvLFNesWy51VYmZUoHhDaDJiMXXwB97XoCVtLO5MSHFmoMvCPA8NYWLHjX86BVXs3LYMraabm
0gAPDIKrQEnM01bl1LptMF55OAMXdUVrZvEtzauKH/G1RalkrKXGHAF0vcQUoUECyzSmn9BpKX8z
HmUfEBOOVd7wPsfC5meq6ZRpPYzA1ZYGb5VgDdLOvFF27b2iaYnJW/U0/iCifI1HjMkxwHiX3KzS
yE5e2NTwOPLqOkf/DfjOLYxw007UuSZtxU0I8u+T8QXCXC8v1qMZUllJIP64DqqqIU+un2qxcJ2k
bXcR2XvvntTG1ymYjHvBw8pVrhnikzATh4+0L3GjoTSu+4USjq7x+alJTS6IS+/OaZc5YpXEVoFd
KTEJph06aaGqTzHEmJpyrKsgZHS6smAHZ+sxgloBCb7F6UE3IW9ZOMQ9cQBamtJq1ABOI6N0SBgY
Wv2jJwpgr+GomAMgJx8NAHDDuQ705MFAwF4zg3cJ0R6GbyZ6hz0QbfnNIm1yh/C+uRl8WZyGGQ8+
GaV1xZPiogZxiuEB1rj/apHou0dEEu+L0Wu2ldlCaEhsHC2KjOTbpKhTfteJcMVl2ne8TuCMmiNV
Ec5rCeWvW4y2Cwe8r6Z2R3ynf+uaBSOWrnA/oB4ZMAUajVsfINobkZb9m+9F3cYuvXGGovZXYVZr
h2aU6RV+NEoZv9LmHZsxWi8a9uph0SiRYndnpXPClwSOIs39F75JuosCXb+q8c/BDHBBX8NpSLLC
Pk1EYrO2rSTDLSc5NaOQLwBDVESiMQG2BBSX+PlnzUChOHuoLOOOqE2DZq4zpdzT/OUHWvwiWTlq
ftUaZXon+NPDbrRDZx1UqV6sWaR7J0ilCdQrTYc6xHa9LuZmW39FcOPe2zMwiWLdvcHWez2SS7/0
hwGBs+VkG6k5I14J2RZ3tuzcY1okw9K3rPBbbkKwbeVEiGPX6ls0FMm+i0S4loRvLsWUxzsz1OQq
kUHPeg5MFh/1ak2aswArRZteNuy5bCjfz4lf43kJA6vayp7SiBDQ8ELj3DunqJYv3RqPWEAo90oH
jHsDD9a6Kv3OW2WoZiFCtGT52H1gXdmtFd8BLQo+DHbGbHLDuFu3jukep3SIdrpLElqbyX6bWb52
KNyAOq03sxwydj2AqOzT6OzLtI/XhuinN19z610E8/gmJeV2T/91DfWZdRinJXM6WjrzmXvbPeL1
qVmoy9G+nnRKa1RW+P1KV08PTlOP2aUFduQhGvLgM4pi/4byzrszC8aTfDp6983vsYRpdWVdGNTZ
r32a2o9tGLFu1CdnycQ13bHvYJpHhq+GLoFh8SLsenWdDkKdkmqyAZBPUF0rzWLqGCgTQZThHfAX
0Mvqfk8jA67OBxcF3q/zGZ8a5DopLUpupMKfG+LlNnCqBNUHYtIwuDBVN71qDBeI9WVECfYuzuWS
PnU4IWXwl/7o0d1Tvp9Q8HXPJvFKG4xG9A/cYtvOTfP5jHeCgmRxLGXISrNDGYviYoKZwFLILc0P
QRAwFS3HL319jtXVmeCBtE79zSNghADjzNx0fakdJmdqP1IWWZvcqLvbyucaWhAIj89G+c7Bhzj6
aoYu9tTMNf1LHwUI45ekCjelxHrjV7bYt61lcRsUqiXFwjCOXar3K1cj3qUQUbgdrZyTTuNr9nDJ
4hMx8MNVRPLvtpn06FDbTsmz2ZT3Xk+2CgHN5tLPRm8XD3l908tq2jC7Vnd15HZX+OXEbkpH7mvY
oUcHyUCgGxniO82iGEDWiUbEVieXe/Xt/20ZP/cL/5+RFgwbMbRpIV/+i9XOAWF1TGDT+8/q6p++
8ofEGoSCpJh2YWM4cO/mKvxniTUzfkZFX5ua/6nOTfmb6ag5SIn7BSyDZPPzozo3jd9chW6fjYx0
2L/b1j/Z76ivMMP/tWAgQ4SUIFBG63w7CxbB7Gf4qUrXmWOjIhmp0g1rApfTYlFcEC1HqlnN/InP
BwEBj+g3oaehYAqbdVHH1Ej+WPkGMWhwCwHyld1tz5FCsSsbuWkSzJLOjGlD9dXc5KCGFhlJGMsI
oBZBvpyzu6DNsyM/UIqQF/AbbCWb0BSJmPFkz3w4OPag4uQXNs79QsglXzi56gsth+EmubHI2iAh
4As+J79AdMMXlA4MJ9yy/AtW1/pz/BSTC3aubia7XUz+y03XynLH8E3FK2PInuAoDsQFeEb7zi9n
LAk9ZwQNt7m9U3DZcEdquNEXfWp4255RJ6dmb89kqywVG/quzt9UosRzHE7QoFYgDcOLsDEYpBHB
Q/ixr+YgZDNGf0qOwhyQjNDTU7uItknfWVOUZaxaLGQVQPwYmYVBpr3kyHdcOJ5jeMq9PHotEV6f
apPjboHbT7EMN5U+rZwEEtoyFchfV/FXCHQ+50H7PcnQyVdItD3nRUNjQx9tKUKkyeEuToSmjmdM
zky5GunWTP9qFyaZ5HZAmWL25I1r3XUkqvSbSANaF8Lm/GTNokZ7AnnHKeOVdp1vrbK2rzRTesXK
RLsHxLDuJn/p5YiWc5F040JniUUu1GQX+bJOHOMTrhu5IPQUyfOk4KJvWiYl6Dfn6VsISlYsg6IC
/BqpuQNpPc09GmGBuqkAEGVWdXlVjFrBeVdVO9Hk5U0QOfpFyVJGw58VpTAJMAKtY5kWr3rdDBc6
9UFLUPlIED0G+gOZ1+batkjwBFlXr6gbOu4GFFnbBvk+aA1j3AR+PDyq0RvPup+5u1rG9cMAR/7R
ciOuWjHBJ3MYHT6lXjPdGvkwEGtL32c1A0JOw+0vI8NBbQzMf2kVZXxm3IQan++1VVz7K88A1VrX
JHlgyddXfs2P1E/oukAuTGetJXaQUaF3YKqc78w0cDcEeWdbqQfpQ2VY5MU7ghLKSvHGs4eqAQ+X
3YwU453vpiFWXmSJwGoluQKAz+luddKtnLA+lnTjK4+g5/sCMebSbtvhIBriggI1dcsSqz3Q97Fy
URZZPP8xqfFXhjSma2F2zmrEJX/Jex2FJqqWYhXkaGKc3mquCasx0Z9K43by+/9m78x2HMfOrPsq
foBmgTwkzyFvJWpWzHPcEBGRmZznmU/fi1FpIzPrd7p90/gbMGDYvqgKURLF8w17rz0/auA29ilU
B3c7xJVCXD2W+WMa5uIJHAhdV9F237qwjh+VYaP4d7q9lfC348/I+yZp5fUksuqlwrt1k7MHehtc
H6F5JZR7J6JOR9mJchUhUmczWuOZggWAaeZmMKfZC+j33oY5hlFYao31IAR6XatPE4aWffY+opW4
cmpTvsYQZzYhuWwY72XT3xLrC4mDnOVDBE7si2p8Fz4IexDCDDR7uooVncOKVJbym2C9+bjcCPcm
2avfQjUMpecMevowV7q6mbLxWrHNhoUUMoBds/4feJ9a1XspgZ4vJpGP2q4jztz23DT1L7E2dseJ
Z8StP0bB14yWuljJfpyeEjcnd63h0bw3sZEHsDR881tSF3PMN29WDCATIe8h0xnotTuEXoQ3BLd1
FuRvsrb49fddTmQze/prnUWJWJcYthnaO+PZBqZsACXD7zuWsNJRISxqHn/cCEena5TcA3U9VaTW
CR3Fu2+BHtDpG706rWmxc4O9JHm3JH3jse9wspkpuSnEQCNjsy2Aiq1obgORwo4t2Nyt+qhr7uK4
ijYSZ+VBj115MmXq3wYpdgN/MR7kiwVBw4ugl9l4ZqFF7V6yD7xh/oJroVgMDP2nl8E3g+6QjDUO
B0NDzWkYE6mBiwEiRZ7MZGmxRSSLQQJWzuKV+PRNICWcb5jSBAO9Qtve+XqU3od9YL+KxXbR97Be
DCfUb8zFlBFZrjynogeOm3QZENaOhV2yGDmyfJr2fTEyYolrreZHtng+MCNjZmybVqK3j3ChszB0
qwt+CuJBLraRoMJAIhYryeT62dvYVO6blprdjtKdax4W+wmFstqORSTue4Oeal5sKk4VOuegrsuP
wA+GN7eMl7AVE7bzOvk0usz9UO/lFGF/iT6tMEb+zW9oE1ZLtbHvNNSqfWVqkydsZjCtPxbnePHW
FIvLpv803KjFe9MuLpxw8eOAp8aaU3/adKJPy45TutWlC1oE+tyfpp6hH95YvjD2gEHp34aL/8f8
tAIZn7ag4tMixE4ov/AX31C+OIhqNqXuyoVNd5N/WoyaxW1kfBqPksWDlPfYt7j/cSaB4mVHsbiV
QrtBQ2yZsfjCDggIiSa6gUhy04xO7qfhSQhiXaRKo0fObAxReIFZn6nFJ5UvjqkUxeAO97D74Ia1
XBuKzCjIUjE2q0R02gm3EuarqG/yezOvlnHi4s5i6q5bpzCfzKei1CXkOLsmsEVKUrEWd1ff4PMi
5UDcgtkRR8sNE2jc+MGMxRk2031ez3nTXUGtwThGTkX7hOy1+MZyZ35CiCh36eI1a2Yn9eLZyW9d
v7LOqjZRFk6ykU/tp02tHci8JqKK0KZDXLPBjhZPW+pXyVOx+Nwo2LC8+VXekSrZuOkZ877zgtsU
d1wkn3ULGhMi39ETixA5Wtx0bv0n0yI5II1BGuZ+ysRIbVcP8ad4DFxstAsXRVm+aMvEp8wsXhRn
bIncTUinAlJzUaSJkThpuajUpkWvJgjsgripwYk2wXNrMXo/zMv96/QpdoNlKdcpKtoXZ6oXMdyi
i6sXhZz5p1jOQDfnLwq6juVSvWjq9EVdZ5jNW77o7YbFrdctGjwDMZ61qPIGt78zFp1ebaU1cIYa
8Z7qHZ5YcW/rMKKw/VNSBeldxG3yVC3qv8jv533EPDKj/UYdKD6Fgt2naBDzdRtsclNYz27TTu+l
cvC+TDzVWTWD0a05fiDq72dmXZAdERms9SBViH9LEM2wYWw2wh0ivwhNIB+iCwJ+EhyfOz8WBhTT
LrmOpxzhMtlVvkcKpwapJ7pP9UCRdWz59xEOQDIJzIJe0ho69m3FyFgNAe/X0s70+zaJzX2cThy9
RVBvkaFb6zTqzfsBoAsf+Xa2+Mezxr5oiKU8035amyGrkfEyJkAAEGaHzNDztZrG4Lpx2tLTpHGp
ssi4hAzhM7XRhxtoQtE5mVNjm2iRFkJH4Ixl2C5CQsYZr3g9qBOW6m58aYxjfQ6qZZihNQgC9lkS
tBf1TLGIBt+Wj3ZvM+6c2wKrlADhKU8VBeJjR7vseOZoBZi/crxI84RKWw0i9syOKnFrVHkK+ltD
Xryy8c0/YDZyLwcwrteBajXJr2KaTB5i43x06r56bsiKf3AYAJ9lqlCE4geSj40s7BsedoC2EaKH
L/yAdWTnQ04JrTHZ4zeT36l5DC5KBBdQNBDf4ugqnSNDpfCbK3vi2cIhUJWXUG8e8iFjZAYux2VR
qtpG32O3EFuzMZtwD1DbzLfRiMLe6xAO6JgvF9Dx/Ak9bgP4x1a3oJAhWAMkq2cIyRrR83f5Jza5
pWb3yoWlzIS4e4HtCSalWljLnaPWleXIdt18YpgnAhTge8j0BeMAHRpuogXZnGNJWXVVldqeHWIe
XEEyAvHMshrwB6Q2UHtjaYCBRiqaIZyCDe1/YqJ75bt4FxW3KjTqqkEjlVrkWpf5pJcrEMtPTaNZ
wQ5eiXNypwFMcyyC6KH4hFOTUAqo2ooL6xuzJRw7JVDnaevrrQL5qhx2uWnAzXHVmgv6Ov3EYKNj
nTn0Fji2cKZbfjNk65kZixJk1NQaPP1PbYiisMvy04iE5YnHkn0r0QbgovDdU77AuccpaRKqqflp
mANIRG4YjXBfF6J3/Qn35pGEh+l/d/rx4/Dj/xKM8ntc/W/3mOtlOhIFb3X404hEhzygrB83mAwg
yJL/y4REsduEfaHjOfplRIICVrkLOoL1pvk9VebvC0z9D0KoDdeRcAfIiWHm8Yvk9XcSWGPhIPw4
IeGWBFChbJer0GFULPkxP0xIunBRI2Ux7rWhrh6yqlDPQG2CC6w7eBditx5fWk1/9zFqfKWnyF+H
riGXvQ/DbmM1Q7FRfYHYyNbc55qsq2OflYFnOFH6hRSl7uk/N+Nn1NG/2qjrhs4q+7c3o/f2pX77
Gzfk3y7fuCX/tn/rv6bRLzfm97/yfbVu/iFMJHwMipmUoab+x+hOiT9QZC87d8UN6NCw/WO1LnTA
CSQXkZJjG7YUP0iz9T90PMQ6MxrB0A2zwb9zYy6TuR/vS25ICc2Ee5MrWRTkP9+XiJLRZjCX2gwl
USTxuCNkYms0wktGa/fDWPO7LPxHoLHxF6IxR7MLE4YXRDbAR/HzawUZ3v/SbvwNozK0yf3tlFX7
JlF4Y+wtY/WXDI9eO4BI2GpqvgrYR61D8zkNBFbg8TSm5VbmYv8vrupnZcHyjXBVFF88G/g/UCd+
viq/jAi4yCp/UxI+2ibVISWJbj2AfjOCesPEaa00oH213C6+apew2slnYuIH5c5uUfuVN7+/IJ5L
v3wnXBFZoQ76DObHrq3/ckVkBZWaqwf+ppm7cCdiskNy27olycq/wriNtcvW0qsy7bt6BWjoGBW4
89rZ7oBYspucw5y1Xm7f+K2RnkxCyk7svA6lygFbdTXOnuFVjR8petAeG5Qs8gusSRHLUazmqyln
QU6Cuyu1jdnoa7wiqwZYPoBrj6A+7KL2hU5mJI3jFu2pF6fWhZvg2Q2jo9RuB1Hcgu70RGAhkyZU
x4GPTzLe0LmrHCl9IP1dVxXnRop9xM6xqp8n3FVaSEXTv2v5SVI84FY1j4uuXFj7xH3su/6JRVmJ
2KwJ1+WoDlb7CNfz4EzgaHvg9nXrZQ19RxvczERTqvgydWxKpHnt2BPOFbIaw9ZLqGJdPz1P9nDH
NvnIrGQ7Ur8QIAQ/PGvJlnemrTZkJG8pD2LJejHVd1Z90Ydyi8BpVBgCLF4zHUh06FmRF3jingCZ
HGMQcSoHLZaSJYUEwoj6bdCmDKsLJORsJfEBSe6jzrW8shpui9q+4fsEuGHuuxbF2jz0QARG1Ay1
Z1TvoboSeXXOyZ6NWEkO9Aq67h5Li19m72zwLa216C4Zir1WX04ljEg3fOtjf2NZ79VYvDYAfWvo
RDilksC9anyduPjrqM73DnHjmaO2UcYylL7jUnftEoOB/xqoTLuYKr451SVXECoG+piREGfG36CG
ffcaKXXxEZiEK66Iz8nQOECtWiHL/cqmMLwB6gbgn0X7EiW9/GjwDEYLXV0N1p1CL/PA4KmHHh4Q
jdrnJMibbrAbhgVaiA8jeESimK8JQPbJ2MnnaiUSgyAt3+6yO7Isuq2BmgKkEWNoABQjiVkIsMc3
uwYsQeo8BNCx6oOLsC+js9kRMFg38qaeUba2TAG3/zkk/0eHpLQW+tI/9yqdvtZv6c9WpT//lX9Y
lYi0pxoymGxzFiySru9KM+sPOD0UcYgcxXc/0nelmSH+UDpp1FR3DE9hBXFGfy/UnD9QPuvGYlXi
by2ooX/nPOQg/eXpS/koOXJ1nssYp0xWYz9Vam7H9I4EFIw3fruR/pIC2RUS4TlTt+6cxylgA70T
J4lMYE+IfHtADZaka0Iky4sw0dona7AIwcuxqj/LskZkrOt5cUgXBzhKmMRRyFLanMSV3rnSw1Y6
h17KITrXdlV8WDzHT02u3PrY6ZKQvo7cWZ4llo9aFSSsTPAiQhpYNVEJwzZm1Eo6TBp8yUvbzjyn
p6D1HDOuh1WbLiMT8pDH/DRoiXpg+hknGywhTGxn3T/NTVV3R2aU8qmaB0HjBl20CbXhCjhsGYLN
gCwgcz049pzqGN6TEH4JWh73KAyMyU0+ENWbanrUorjIrf4oUDPp6FT8GnkE4Sh3ej4AAU+gbKRe
NdHB8zgykNQPwKRygOWwb69ChS1lY4cQ/9ZFZknwldWQDlf0yao5C2m1DSplC64w7CC07WFsjOx0
VFDr6yjOSnRYzCCZu0XNRo+mmiC1WLf3Bb2ptZYc+4TBD/F0N8wCAbKfCPDKLanCLfmJbQwqm136
QOYoya6JVswl6p6OQPepSXgBK0CUrhPjcpVoPjucXFn3uhP34ESQ1/jF5F4LnmU8pt24HjdNoxcP
wjTZF7JFGv2dDPD8lvWoB8iA6xGPWKLIlNPlh04HGgHh62zyASGTS0C7zpythlimG4Y+4okEtu7J
CWyr3w7o6h2WRRk6BcjE1YmVRX5nhcQysQes8H2WLQrIAzm54bSQN0aszbyCZ7c6Q6muM81btO/F
3g6q6KbJrJYhOryaD7IZMd1WoZgU2YhiuIzTPkTCaKYEBRryq0WLv5AqbCi5BMKPfAT+7B4s8gIn
r7Ij4XsdqgT+OUO+VqozOwLZdTNZD7PLCSMzq7S2AxYQez+NGpzDqYt83eskeyGv6zGNVHlAIJEO
2efYQKZJPBReBaRnB9k1uNK6+yaNeSR6ebZzfx3p5RIzViYDvgmn6rYgvRwEHAQy32T9iCC8nJJh
m4y8MfLEXcw6LOVKhNECw3CVyuRLF0FaODiZxvqHs6X2ZBoXOeYUK3Sw4Zptdue6keM1qnOSeNUT
naiJVWOxZioZF6WqQ3XX1QPsHhQ05UkXFXGZkHXTSQ1IdRo9fszFoO8go88bFVnzmYzF9DSFvdhW
o/CrNdWWYlMNycu4MeqoeKwHhJE9xYhh9yCLXeK+YybAWX4XhPGmTRuc0AC+m/mA9BQMAxCDC4BU
EQYKJ4fxEJDfAuLa16LyHWbsfBa9gcoRQwrUEA0q9/RIC4Lsu5qmXsfmNY2StDxIgTU7nD4Gy5zF
SfROfnl4S/y3fE/Sgf0MwEp4/cOU5vNVlKTGtDb4yXRbagaJTswJRixAkGZM5yBd6AhX7FImdo8w
2x9bghWY75utTXk4WhPUCzsUHSL4duIxv/Kb0NFWQcLOGxh29QZ39wQCKkaWiaJtAuSi80tal3Zn
sfiyeber/7JLd9K7sqvIcx/L60b07c4o8Xv953D/nx3upHMIe8l9+ecH/P3X9C0PfrUjy3/8m98V
K8YfJjyYpdHj7332qX8/5xUNsQ3ARlADfG9u/37Ou3TEkiPYtuxFT7K4or+f84b9xzK+Qc1C2WDS
tP1b5zx/8ZdzXqKfQi/MjAfWq2mJxbP8w0QmSthjAyQOto3e3koC2fdZO7Lcp9jdulo2fKUZYMtC
67wnl2paqzFtiJeU9Aszig0XBbO+6aVF+gBGYfumoW0EKePnB4CY2QrewHip/EBemE6gDpwdbMSI
GP9SC7/YzukYK/5k2b7DbNabixiaKpqMZcFCdRI+tmXeXFRFXdReJ9rIX9Xs3k9qnJ1DNIBeXiE5
ddM98KmlwCfbousstsR2Pnz40VxvMLWdHJ6Rz1JkdGFFKUh7NGQEi2dS1p45OQozbS6TdVZb9WFo
iviBEEo0ATlbhhlL2gh1nfg3LV/nbpBdMQ+winVsIaDwQs21AcM4UQ7CTNkPea33Ly4aOJjcCnpV
6cb+vY6fEHUtUZ/IIysZXk4JsRarDqcscpHQjK7aNO0fF3p7siFbWCdcgji8fpgujcno95HRDB8F
wulX1oJoS5q0aYC3EejiQVfsEckZ9iN4G/PcmqZ2HxJ08awVsDRWEh/kYar64aYHFbWpzSCAMoLw
Zx3IcbnwFN5OwrV3YU4uglPvi04UZz2NAMLxNefvsivtQxPqyPL6SBdcJK52jqiw2CV6bFyJjDgi
WKvT5KGqYTnnaObSJsloJ6SD9mky6oMV4tJmp3csVKNvRIc1dRUM4W03wuQYCFM1aFewHcO9ijnX
unl4C8IqPg6cIhfcUF3sr6RTajuZkdXARkh5Ye16/dgUcEZwK7gz6giGE9Ej2HKsX6NWnQwNTZOm
KXozZ6wgQjnBrsiQlWus/a5CN9FRQxNZKdHtMxYo/IPQmgozfqK/VvM8H0Mr8K8LdtYX0FKKbV0M
6r1NsFzq5tgcEpSz+yx37tHErgcXfpIfd+E1i2z0TWwBH0qz8LdB51hvkdFNpwjkyDow62IrKevQ
FzVPul6+wJRi166o4viaHhu3Z+CQdy0Rf8oFApaNw74e4+uS9RaG0KMstxDjEUIRi7DqRidDall2
exsrebnWIeupVdkE0T2/A5JwibG8dRNb5nsdfsYxhRf53NBd3Ft4pwngNA3TgVwnITOWo0mCXIQd
/E5UerXngLMvdT6+ZjW2rU+BQUpP5iIaB2Eprcc8dqxLDKoc03WVqtWUFT6aoyH6pvdMp2pSCtvV
NPoYR9MsWH6UjnuvSJTG+cASDnCGTl3OfTJdh1YU3ljg6TySgXVjJWYnuC7HKhDeRIj07eg4SOmH
ibBwoNz9S4mz/jKKLNBZkH8uE0BB9Wow+5m/lFYewyDj1hWV2jtzZbqo6ez+HvaaeOgyNewl3fI7
kLYMa6UoargzsfXO/R19Awhq4sqz0cIjbRbhm+GnVkoah0O+EKxddRVbpNhNeiYIQoqzT/g15FBw
SRDG0LyEu7JL8quQHeJ9n4ng6Nc2GK8MR2WtVYKLzHKJNL8zmArJCqI6C1Vr1+ldcAUIy7hBri8x
nkXtuQ3L7CPmFuZb9U3x2BRNe06Txtz4xlztHRN6ixGnzmWeZ0SVEDWIUkKZvn6SfmmA8Rtgahp9
fEY1lZDgZyPCWtWaYdxrthyajSLPgtGJoS7BLmU3DmrcW0uMyHJKA3XgsZwH9RCkmW6uu3KqPwZ2
7rjJdeCbehlXaxo0pE7OMa4mgmGcuKD4xjVYb3ytSHZRNlTNJkE5fDR1MtgHN7/U45osQkOzWcKZ
I3wktzX2o2NkNzJuh7XND3fTEMa8q/mvlTHM+R0uUcAJTdSsjci9gh4QXCRj5nwkphtdDIGfbA1B
AAp5Kv0JEIvYq9bW35MZeVjf2yzRciwGiJHUYstdMqICSLRuRV5OF3drnkX5CcUJ4eWFTb6gyrJ3
oyHTMzXIWzCtXD4xi9uCsXqiDSl3/PTDg5HITViJkHiCpP9iFdHXGDXyRsJgJXbViNZ9Af4rNSuS
n61qZ3e2RYx6BNbQUh7KT+3GICFrj+88P2A9P+pBbUsCk0adylabnqcyh9KKsbe+oc8zTS8ItHJT
M+ua8/R+xtmzzWiWt0VYPqc6Cp2UZseTdfROltWQHoUlFOIet0u8IQA3tNK7edy2vtXfGr0VX4y9
VjK9LdvLWoiTcuzXbiz3ZGWD3WjY/zdj062zidhvpxBnA7m6sypon+aVrBFhkNlJEE6huvgkyJpw
kGITW4qxwE+XtCr+bweBdVeZ8bEmQhjigI1O0JuxTljsaNopW0XFUO77On3LpjQ7ylR2Lya2D3ft
h1N0EU9tv8tDo6IhMbXqtmoRHszVgDulxpe3Vv3YnTLUhNlWZMQCNyRbE/SsmV+zNuijDUe8TRpq
2YYUM1pAnzzgjiN8vOEcIGMe0sEkGihOc0rHlxOQc7Wg0ijoQwRWwNM9NSzsYZfkMBCBF+RAXPG2
0HAF9hTfMwauSIFwWxBQwPPGR98nC4zb/WW2pUfZQxqC022TporfeCBWt5FE4FC0dmauCYsZeVNL
LR8H4iYmEuJFCyp9E6BgPCINZVdLYHIFxq2F5+jWAxqnxH5vELq+BrzwKjBQ2YOKlpCMNIVGtqwf
CgVbL6BNThvFXBX63nUZ+8HjItfcZeCbvgGlTp+H3iq3qBntnKFFnkX7tA3q/ZDTvKz6kvwI3nwP
O86y8mvOAGLH06S/dGyHiGUKssdoRug5NhoEDOEE4Fgq/VBmdsuBpGwsMHkh1mg5nAMioAQEXTt/
iMrW92ynG8+0Z39LegcQ9sywd0lo7+Y2eUA5M6OWjRj24rMozdoTDblMOtt0Z8wBDTugBLuh/mpa
dLh2wa2YjHIjdIZHPIi9rB0yz5KQCsV0o5mVeWRCZR2ScrIZqPvFm83zbN1YlBR2k9XRhvZwi4cO
n9wsFhez49xIeILnwK+GbVY2/kU+QCKIJp9wULw96DBI+oxMcRn03UmI6ZthNCjKGC7rOA6p9r90
aUNAl40XTlBqXbpJYW3zYBEvzUG402bCxRoEaAizjP6+hf/yMAESg7A2Msgw0NIuDT+wSqxloYw9
yCGMszA7biAPSMgDpbtF+jWGa9McX/iX+nOUqfm9Zjqw8WM93gKpyM9MUswnPm8HWYbs8mRdlpHa
lmFibewAIloeWeFRYQS/KXvOcr8r9VNI7vSVsFV6OQHfvGFn5yBnyRNs44SjrnAp2df8Qt2RyXJY
n+lDshvYF/bXWR8Z4LR+fmWOwri0OyGPcHLsr27ouxeSJK1VNITRnVljPbV1aQ0wIfLohcTz9oLH
ZnogZXXwmkp9BB15x1AzGLBYcXfZWobzgkWmhYSb45szOOipi8y4vCinKqPyj8yIGWPQADmxy4mn
BzZwEAH5NqV12rv1EtZmq+nWj0mPQb/dHYtI4TDSXHYcI53/AH30aszC50Iq/1r3y+QFYkG1NxXG
qykxWaBQg09BXG1VJI1NVo+BN4VGcVnDOSHd1Q/Yd5gGoDsezp0rIYJmif2k08rwMTskbnc88Kgf
i+cQ7hzoyjQ5Ej3EDVw31tmBagGXLejATRNvHd6g5FwiymW3EeU8fvjobsFDcO75juCVpwZIJeCc
84iL/1So6kECCHpycP+uBdMlpkf9C8kZhznAp+62hMpk6dvYF/01JypIEJOS19PtDlIAgUa6juaF
NqtdOeXwEUVDd5+4ZXZkRjpxW/f9gR2scSQSHhJOk+igMhN/P4TYlxZHVFml8UGlX4ZeJ26XdNJD
XPCnKGFBBIHE+5i0cDqlvcQlaEVpshVDoe38jIQNp6DrwwnMx8dQ+EpjG7abw6S+ZsKysNiLEsJI
VV3CZ+wPsYCdEi2YP1ofyonK1fatmtqLDEXnegyi6c73GXEyXkrfUIfPvJUyxV48hx80Y1BI7dog
BU6zVr2L3UfT5uE26Wc8S1VuGi+5KrTXTDG8qRii7e1xciEOurj2oS5kND1AY65rgjSY8yFodxLS
6XrXBdlckuGzBgAoZzq5PlrQqMnaVm7yPOXjwJ01yB3Ii2EFpPHCRNsliVgEnSpWspNkH0cO6Gw+
6tY9j0Bcyc5t4ZUCFXYjsaY81Y+JrHX2dNlXRrn7IXDvnc7hzxh9hHnRhDOZ5tO+cVSwnay6OvRm
0R4S3uVLpRf929wb9cZVvnzUUHUx/i38D42aiSRnQmTWfW27O74ea+NmvbogeKk8y9bKXhRZU9RG
2BGJAqt2JDZqnIKMKTdGKiJ97842AUX41sZzlQNNXlVR5u6EGdqrcCAJhFIf0qRfx86HDuDfYqKF
l2RKffXK+lSqlaY7yWNJibRhbOVetsOcPgPWwrMV+tGezITxTaKe4+xIcuM6BVK7SMzmm0DT+mNi
z+ON1jRDs7IH3JMuy4+Nn6j5MDOpuHUzt37DyxbtZD2UzyXnG4/4xjyoyQJMmAz1Bapp6CtVW8pN
h5OEmK2quGltNMVULD1+uTno77VcDmrV9FZzIe1CbgaY+cUqmYTzkjZmtVON+BbBED+SUgVvfJoi
89oJDB0apBk98uBAFqWDY/EA8HYXxMmJY+0LsdWmKXvuYJ19JEjPrnN+7ivY+sWlX/f2JWNHJPBz
M09eESKAA3sumutEteUVxXVckgNeTPs6FjxqKg7R26CoahefJaEopcxIKoXeexeX1LArSjgkgiiD
PJcu5iwCSE8VRIoHqRO0V5hKrZnlB49W7IDprH1Gj+7cY4rMJZy5ZpiPGeXZsWIH8tzPZn/vUoXe
dAJIXTnH5mMmxujoMi1/D1THWeQP8yXpLMRzJqUenGv8ihd501erEFbNCp6WfdDLfqxWczWLYl3E
0n7rLQ1DoZuY+htgjYRERQSCT6QeKGYtsdsweGgtvdoEbtGdtBk8m1k4dLuVr83bSSXlBed4+cK6
pHzsVWVv5tKiMcCiSVq5KK5wgDkolhOFbpEtstH1tjdoIru0q4kSK26bBDJOHPXPhmqlZ5PnfOVb
o9jVjYE5UwyJfJkNn6jEBiVuWzrpCb46VWcE3GCldVa1UZUfX8eNDPhqnbdyYAISxiQcMbTa6hM9
OO/DWAum0z2SP+k7PF0T9k7NOl9mDwZwg73RuoZXa2n2YKZ6dSwQafcbltzyXbPoL0YktoHnJpBf
MbdXGXFWhOyw5UFYzbumvNXkeBf5cXoRWTYXK0aCLSAFRv/Lcrz/H82IxFmhJPnnY93zW9KEb1+G
r1/Ln+RMf/5735e3S1zz4gtW0mTeS0jRP5a34g8Yk4u4jfr4u5Tu70Ndg+XtMrk1keuRB2VxGd+H
uixvpbHAIcGHQA9EHfXvLG+RPv2oZkLGwzPQUEo3yJtBcLXgTX6c6drF4IeI5yyakuzoZmQk0UOd
g6x+paHG8a50eHRkLMR1t/OdoOMQ0x9DH4Zi0fTP5hC/dGUNaGeedmPYd/u2aq8R9as172JhB2qR
VwFAZRCQPrcOvmmdMxCvA6ub6ciYBgRDh2BoKDUSiuOrH76N/4d+6mep1uebQ6TIZhqvJXrGRfn4
45uLmSlgqaATHbPYM5hSJ/63vC6vEXit/71Xsvgmbelg0OQ/iz7t51cKtNpQfZZZXmMAxuC3F4PW
n9rCMxAd/v6lzGXM/qMATVqL5dvifyiyrE+h24/vCrP/kGk4pb1c9h/KJ6NTZflTOy3WItcgDLQI
1qnsoe5XsvRU3zVrquse4H0VwgIb2v3clTtsjy/8U/cMhi6oAWbPtuvnQBtOVLxvPFgs1lWeLYv3
emSUX5qQYmi2zpMVcL7bETHTpn7MTJjVaK6J9ejJk7D0aPBCf3qT/fxSVdErknuMOQkitd9/Bsby
zf3yGZBtRS6RlDbT/V/Fob6tQnwzmusVjrMLY3qAbKQ3DFuA5f7OLZ7LTL5p+GVFmOLBQH1j9dkX
Yhi//v5CPl/o5wtRhmHStDGZYP1CGPtPt9gUjmOQBTbEjJYFtlFV0Bo09ewEzYIPTz8IwThZMfP8
ND3VHckE9sSMPVY7JqTpKnPFDaEid/EIbd6uduAg3uY4eM0mQOqpffsvLvYvQg20ejyELCQcCmGt
+ctdyizW0RI4jhtdn+O1DYSTLvoeFftdpckLWt77pisOOMP28ygpp/VHYKDEQFu4FGEB1XPs9YT6
gbqHb0q0YCjl/VCCyP79df7l21USvQriTolHG+HKJxz3h0UTC3fFrFlpxFand6VDkzVkGSf7MF4N
i9bDbwx2rwMEVorSFfkHr301301ZvenYvP/+Yn6VYP5yLc7ymf5wLbosjTRVgMp9EhXHEs8NbG5m
rbBWxa75ly/3+Uz68YZaXg+pKopnvinSwX65oZjNghRMiakzW5QNXVAWpASw0soG7grrzsDLsHWY
ontMEMN1lanoWobTwdLDVzUxQYjBr2+CIUvBI+TPWGHgiZHcEzf3M53WSYQyxXLtjlvfjm5cxBEe
2+mVZs5nKiNrH0v8ZCXhvXDpBDOwwtigPTshTsJ9jWIMtVx1Tist2NKCoiZjJAESW582hQ27x86I
7xI1c4nWnK9//0X8/DBX2PH5YBjaLMJyQ30iAn78IkgnoHlv+SKgLmHMC7ZM98fY8ZLs4vcvJP76
MwHcRY0L0IIXIoXt56/cniXkV5/ftBkrGJbJ19w2MGc6JeNAlzBBas+neBzurGo+tN10a07ixXey
hQTiv9Y+bFG7+cL6Bflmsq9TeFNtfTEW6e7312n99db8+Tp/0V3pRAAHApMzTH95noxh2yR45BE6
Pvsc0EDsexiIZR+BF2VqmY75RT2W09opq+eAcNJ1MczapbQaUrPGytxDxugvMAZmXkxxy67I8XdB
Ja3jDIfnscNivy6r9rIvmLJZJZOCsgVgq4nS4lbjhaXeQ30ixHjlVxYRyMNE4hD936YQbQeEpXga
2/jND0uSWcphep3s7pEdDlh9KodvGcwiKD6YqfyuCk7AnectGeOPv//M/noTUe3YFlUPxzQgtl9+
zUnrUm6YuesFtn/Z/jd757UjOZZl2V+ZH2CC8pIEBvNgNK3cXJirF8IltZaXXz+L0VFdFVHdmVVA
vwwwiXwJRHiYB51XnHP2XrugJm97LzIwhpX6+s8/6p8QDzZKPe4ctjFL87Bqz+P0f9g5RgbNXWMU
zB/1ydh33fQ0RaVxKGvQn+GAFSqtAObm8tQE34EdDdjNmjkrmQN2aJliT1IT/FCs+qK58i++ud9H
+XxviOVZtS6LCpHgb694GvcEUQFDWMZZupe4PC0Fs+X1L57A7zcVPsVRqbFVm89AbPjbE6j1hM6d
SAO4UeGCTBhIRYyul77VbqYonPVi3d0QlOVbWlnXeJC3FoOrWC0Qr5g5EQcT44aqjvKV3YwXqrTw
mCpQHGqC6/7iQvFffacC5Ic1vxZA5X6TNrQ4u9PRivylIwp2lQioXJyhvUHSF8CrItzOXqvo/xwa
wn/+kGZp+i/7PcMTJtywdS1OZRQWv74lPd2jqQgKf5mVNhJtmy0G5IxbIDrX70D2elFW/cVH/pO1
xuYzBV6gWWTKOWP99nNxM6madmJBRa/8DVItZqlROe5LpKRLujhHcpM+QhKTqtB8iyPxRh+cPBHl
va2jwAuVojjTeP+OwbJphY2g8OHPH4n5TxswCXpIwLngYrRAbvKbnJ+pvEYGdKvQUuuWEcBh3/LX
fsxygbpMcD2eSBgmRPCM+ndshftuEq/4rRlgCf+lriYCg4V5h8jwm/DJdTaq66BnnkIQ8mUQyYYA
WI6qYsYXFB+C8xYkcbDuAUDtyOXe0CcY9uBRCYKAGCHHjvBiq/mS2D47ab5ozTxOytc9ke9M/vGt
Gzi9//wJ2L+WZRx2DsHDqoEFymLtAJ799a3IowiRqxbaS+DZD3pm3cJIogPeK3TZx9SDKVyvGis8
lSOzK+bPXgoQArU/Y4Y2aO7aerhDfMdhoOgO0jmTpAt6860NYx8wrV0JRiwu0DjNwDba4GkgTJ12
NNqeehDaws4SILDmsITn9OZYyDNE4Nz3Bmx7PTppAenEqb4jVuXc46NdDiqCSKRsn2EMC7HTq3Pd
Rcgu+NbUDPT9eBzj+JhA5UC/QWenbZcKHIZFnA+bthUnwOubihpkNbo0RWgJTWsT9+9qNKpVoTDq
VwcNBUw2LqWWkNliNp4x0pLjt/a6VX4M5IMV6bM9ERzQfv3Fj+L39Ym6i+wtFdebpkL7/G1n6ETu
YxQmQ8fQvWraWjbkgW2FH7r4edP8n6aybr6K81v21fzvXzom/+fXX+K0+/m5cy7tL79Y/VC13XZf
tbz7arq0/ZtJb/6T/+pv/q+vf0kb98NwOLON/vseyuwJQxz3+UsD5T+/7j96KC5cJt0idMMkGJeF
IfS/9VDcOS133sdosbBU1Lm/8bOHoos/gEugVOPWiPHLmCN2f/ZQ4DxpuLhwKmIzs/gr7X+nh0Jb
9Nd3xMF9ZBgOO5buzvr831cruHudu0+c7ej0ylVuv3Gc03mN6uwcYpA/RmlHgIOSXYsS9YqVkHJe
qSPzF9OyT7FDNTM2ziZGgMM8bbjkBqoqIPVXIiFhKcOkHxddZEeeJNZpSMweAQgK6EFnFDqUXXrf
IKL3cETWWyc0X+Ie8XcjTrLBCuNY0Sqki7loe/8WJRkXjsxYqQlMbCMm0hbF1brmjGbJW0cQouLN
jjSyABN31RQ62nPHnU4gnLFLDS21fCqR98YNUAtnWA9Nz4UldnC7OyzQtCPLoMqwxY2avcRariwL
d7jlFNnyE/zEIEagZXbMQHLKRr+LMguWHghRvSORqNC/LS0a90rox3D4KYI2BGLcRzzbmwIozLqf
lHKDWO46IlMWynCkUy6WjLKMYyz5J0dGcgZNtakUX4O5X50Mplnov4sMDH77UepyOvsop+h8NhVQ
oLDq9qYWMtdU2kdhyWVadavUXDJBNCtPc/Lv1uwZuIh4DaBgOToCtU/8ULnBDtGNjjd6AF5Tlgt0
iMFSmeKtIrtbRbf6FYPH8QoPxtoZdrYqO31ckstFpmPHo7Ercs2KILzPs/ouNPr3mXK9CBozXY+j
dLwYQf+NZdSIJC0a/tJHsSWh2G6c1vS9lKz1ne5O8oHcqDsjqcyQTdzsuMiF8PRTH5UPfCNkKGA0
b0ZxcjPraqgxN65Y5JehhkTV9v0pUM2bEDdEkoinIJXnNKYyaNEcoyviSKibnTJhG5+CpwGN2GGM
VtKSwL+75lzX7XeS3wOXZPLN1ZI9sUw9CVhk1WorExCT2s/gSddQPH+cMN9xICChJmOLykECCUWu
CvtE7saGvOTsUU9Las4wU5ajmD873lWQTOu0VK8EmoKykT0HR7ggbzYP0WRkzqBtCHWiD6W9mQi4
D5PmfqexezJQCphwGOmKXQz4LH0eLyH33tVTqL30tcrXRAWhnAyf712Rr3M4yPy90gZrn9XKzRQa
1gVNUbuOXC3c5IZjfZRm1R3aOomw/UtLXNLKKPeG38hDbNYOVqoqJKQjDw4K1mhEPHW3S4nSeIph
hvQAP5voGOqhugtjlBTSroOHBhXrkleV1lmhyhfM8wWYrKG4IJXtd7adp6+J9O37yQQplCIHJTYj
J9ReFO6hdCOBqWsY1i1xzLtOmUY4r2b2MCEefXBKtOsx+J4r1v9mXfXU4ou6ZOzV+j0MTm3OuRmQ
oqImLo/Y4oZbrcuNM5ypbt+qtfaCWKxb2RD4oeBACJrV/7s6dK0bkh9DFBYjlrEmk/VnyXACqAc6
+NPUDShySpfwwpnCmvq0ybyi79WL44zqHZK76qz5unbMyE67Sn5YJ8hj9ZFXxT4aZFscsVkwlinr
CPUi9+ANw8T0zIEcLMO2lbdxGqr59h9Omf+iN2z86KT8/ebNdMd1dcozTgEH7gwG21/vWEnS2lRc
U7BzgiAFjF0XTJSbvjlXRp4vO7Qby1IDCi91DQDIkJDoym19ZY1KsCJO+Cr6RlmnBvm2vR037LD0
fpdWEKlrQXyCh1wxeIHnSj8lQiJ9wRUUH1o1Q+LM3JNZ9XQpBckJpu+kJxmQh8qbdLWAAyFhcq1t
M/ZMk7WGyam0Huoa3n3XDdmN6AInXg6y8x/KYdCVDQCeimQOe0LrgpYAZ4WOiwPEmF3KDaNuvyN5
B8XIRiUYMF71vlkgsggrOvN9UKysScuvhh06Lw1SxCZtoVvqzl1nzyGWMO6kIWYCheVVLf4j+M90
BrP8qBiBuZWZ1vJdGXfl2B7Bx937te3gOYJYRTQD+Ipo9KbcJ8tDi5KFoRDsh98DRwRYiWYy+4Nf
F0eb2oPDUlprsHjrgfxaL+7IH8joJtHzE8FH2FvDPu8JK1KCOWMcciM5pjHTZVdLIRQl8V05caUl
di47owq2NwCeeJXg3IGh4HJ3HErLPhJ91xzBh7gAe9TwGqqBfgwiUZ0phdS7AqTBJUyoDmGw9u2B
n/V4BNyLhFBt3RNyR953ZwibT7Lhe3NB4R9+ZWmRe2Ptj+t6XimATcXBmVePPq+jbl5RKUXMPvTh
+SdKPt6WVVQRlp1zPocNPPaBozIXdfNWyYxuIm7XZp3MKxi9Bem186r27SR/6OeVbmmcPmVvDOtq
3geieUeQ0yAOpUkvo6/y+T2onHtn3kOieTdBE1dcyH4tPHPea6x512nn/YdIoOABuGu9dZWS2HtH
g/0UCLassa2zJ5RD3Q4arrsrWzSidLdDr6cmeYtTXR5KXyn3EMvsS5i5bIwuf/rABUR80BEINyMI
ozWWUnHhTys39HMgPhXShDwriBWTHSID9Kq1A0FvQr68oqfKP9txURMv0BrFA6oaf4wZHY2CGFXk
0HKbYd3qz7kdOx4cNDQ2E3qoaam7xFNuNSh18T6fmqB8glJTY0i2UC8yhjGSdguipw+OOn7ZcVE0
ERr1riW6akU2iBxYdpGbL1TIiCYalVAyTpWoilfZZAF6Gy2Mf15timwGscQEIVetcWOAkT9h5bHI
/LG1deoazapG6n/XTLWVwEP2M3WDhD9NV4yGHMjxcQFVMin9d6MX0JEdd47yre0pVFZdlnIDmmNA
UoSLvfo8pSk4RlzpGnsLDkSXV0yrtGNttPpd0lY8l7y6BdwOryeOh5XaIHxu9RxeoqOuY7u9tv1R
TFRPga+iDsRmiXZaxZGs+B531JCeeQSLxu4A0fsSNKiL+y0rSmjfpo28sI9fS0JX1jIePrScPA4A
G57jSv3iq9VwLlrWqGjq98h+pxfs7qXuk+0EuAZ/PMcA4kUTjqS6scPiFhP+XVzQ0B5T54IY0t+G
mS2I00G/AjbLPrRELW7Twkd4GRl731HuiqSb1U2acVQ4/1fqVH7Q+1XmnxFFo0RGUIfDheP8Omll
9G2ZQ7jDENkDhyqmQ5ygChqHon0kSkcuYZbLb7fQeAfBOxKP29StGlNCR3Bxfpwp/9MV3Cn6IISo
+G5/rdl+1GH/yeP9fwxJQ2Hm/mmdd4qmon7Lfivzfn7ZzzLP+IPzGJa58xPL+x8mZ3cOxgDcgUkT
IpP+S41HVOMMCuE/Q7Xo7P59Tq5rf9BA4mDHM80F2P73zE8/5nh/vyzQLzNNWpngK2nqMlDWfmsc
j/gI80TL+i1bfzGLj8rNYFXZpo61s1E37o4T9iUutBEgVvel+8Kf2eLGX/SFXOe3nv+P70OnoWrZ
TCZokP12acH9rxRa4fcgGJoUsZu2No1kjehedMcwPJjwdQXQgejcRZgHpcWRogf+KQ7Hllaq8dBV
9rnRIac9TtHZUPODEY+kuTstJFioqIOwDyUz68XQI82z2lv26o3mYyZiHKwu1e4KvHzGQaxGP1/F
WXMZE4Zyib/XjZKoDAF+L3sys+BGictsEVvJQxcZ9KoMmP52gsTQ7uaxcj9SNwU1vHo+aNnhgzIJ
sXtumvIBnyVzermNA+MyuA2DNjzPCx5sYxjtcygAIAbFpK6ZfSyKURxhP2prKww8iQxbwTaD8rp3
npRkugvi+L6aTbIBlDzDJpWSwXxCWWNX9+NovTjQGlGkJWfapN3CDHrLG83C2RpW9OQWZJYja8b/
9FWE0dZRXxXKFTvg41v7VFv1nfC1jd4WK21UlgOo04VOVqUnXJ0TDs+5TN+LtP+MKkNsu4kSMk/E
N6Wbv2ssPdxlk5Ftq6SrlijADq02nBSKhaUdMLEeAIpSi9/jUt/V6h0WaqYr3MMmc7ivIMZphFYa
aJR4WigSOcVWkVi2YthXsXHNHBAWJIYvRHNf5eN3nzlzpfUyNeZClip5WojfgiFa04w/6JVh0SGl
HegXq9Z2r7xei8RaMyAzF4zHMoISerws/RkbwrNfTodeGHe1zYk52t1VM5A4aJ9Flp0btT90BG4C
VwuWxYj5SGstY1UTu5z46dId29cYy5eOV2BB8+PZ5tWsQnGNAOQtfDX/RK6G1znMiEOk966ryiqL
2w91ttX7KvFvUu5bwSxAwwXSM4HLtAcze7KRxd3EyZA89ROXysS89ZE/bxyJqaEWwPCZhiOCSA42
Ux9R5ds2TJ4FiZkY109yuimta2MS8adVGDL0Ur3VKQsYXk27MoifTC0ftl3PtDUOL5NPWBbJAYHg
qmoZNyY4Tac82arLmYLCsTBlcTRJEeg6KpdOhJeWWApi7dstAyJzgYPeWka5ldCmufSBdszRi9bu
rskNNFkCsZvjXqKIJgFZJk/lhFAjEe8go1cx/r1Fomg1hZOG8zuAnsD1biXHlh559G6lzrpKLhgi
UdJot1mWLTUU5qk6PYIQ3RIkv6hbyCzThFmFk99U0g2vhr1UQz2jCqWo6zV88n4vzkWn7UPdvsn1
6Rr1urWscJxHzC880HsrMVkewD+og+ONrTebtnMI1MyHFeKSD9GbnPDxvJT0G5JSGNm31k3EnXVM
3NccUlDUWZ9Fou3iarplCBEsTL3I1mhVGTfiyeYyEa8LGxO+Vsd3gB2ZuPrqTWBA60PuWQvMRY3K
U8e9j2B9h+H9lEX5sBS+MXhl3a9NiclLEdbFqnG3k1+Il718iJx804c+CaYWyQfsMu8F0w9TisdM
y1gnDRjtOEEdbiU0/ItDEdZXe6pvSIt+6WRWbkON+29pO4/TIO8hDgfL0UW52R6KwF/0Wf2gKu4N
F66XNoVmC4qwK/yjKruXSiZPibSzTVvy76BnLZViVfdyNRFodCdN5Q6/4W4kOXDFpX3fdqB7uwTM
Y2UWqOvtOt7azrBDfL7VdQPpYPltJNkm7+I3B3rwYpD+Li9D/VT5rPqcC7OnVc4XLc/H0cI+Bf5h
VZFKSge7pCRlPkCECP4dDazN5L7hsRxnZCnvXqtuUnLIPT1WrnphHMdG4v+q63MrtafKzd8lEIWV
CUQBg1fzFpPpwYyMbKl2eOld/5IrzoMyOEe1b88T/VDS2Wy5aerkpBez7tz8qgIFPEEdpEstao4M
97aAEU/JHNCeIF+ER0/SZp0hNFBMxwvrwMIM468MNTmw7HYtrYpVZyqXmgqIjSIguCNWTibRmMgd
o8+6KDfNlN6peP95zMFtk8L2tXkfaocnmaxqYZ8619gVEI+GZlil9V6ERLbbTkSUK2gC6e+F9dIZ
CV2phlFCvQGhs7CHHJYTG5CKUbMN/U0J870sXsMmP2eu/dTX2m5M3WWbmgdy+LZDXyKOypeay0Sb
fvFOjWCHJnEL2vG+8klGaamco3NVtE8yA7kwpFuXN91JtWfa9TfMrbbJRLCs7W6ADCVLAGDbSQmn
5djXD8JvSUfo/EVojsle1E+kYy0t+EliAPHj6tsh7Y6afRwnA8Q/Cmclr2+VyTiR0ktNNgqSTFju
2B8u+EW+SnkIentV2OpNOH5n/XRWLbGO5xasany3flGtjC5edql24O7m9Rg3Iz3/DAPzxhDt2RD1
NkqCB1VShZDriXvBfXZmykr33Voa7AS2TaQGjVWjqx1ZhMUzS+QRxfLeTl97J6Fdnb/S3lw2SXzs
VHxWsfCMwmo2cP5OaDGeJq2/JVN4bw/juUOGIkvcE1b2mgVKupSK+e7a1bnv9G0xypNNkCCKFoN2
uLbNjMYbtO6tm7rnMHZXNFS3iRZ/THX+Tq/7EConh7SkfNTpkwPQEGF5agQNxlRrvNhZDNG9nu0N
NoVwWJpsyd1EQyrD1dKt2jHbDMZpip3doKc3JGV/9U5PSRmQp+RzdhbtBmBx2qeonBP1VMzBoalb
HQMzua1zAe1D3HU4zcMAlFjWvoSnPD3qzTU2k6VRKeuyic8lnXYNp/nC6KNHO7KthTLpK/gi3hBf
7GmZd/YmxfpbZM2n6Y6HMEq2Y8UDrPUj8nBtIYjpcWF+B8A0TApqYYvHeqzf3arzV61p0tHvw0er
UhrPStrJG+PsOmrCvIVFonlgs50FyaRcaooi2hS9AVarhrqdegmm2EVuWpcyFC9BLD90v3tq+nSj
yAaHqVk/1kkJMjx+jIkBsghzEHq/CUgrE9ND3+oLzK2LBK2MYWV3lLOZ5zcbqVlQG1GCBqd+sFxv
ALvjurzqfoGZ4jsNoYFFt23l7ocMtFYb3cTNXokkOBLbG+/GKVwXzToU+U3lF81S0Wsa3GHI+RHN
SLW7jqNoKQuob8Nmcq+kcz8Fg3oH1Z79wNlEwUMSJZvWsLYAT+iaOGtYKscRR1OvXTKDF6jx+il6
VZhAjBWaoKKzFjJ+By+AX1g/RiXtVqUa96PbaN5QiW83fwxZm7II9vMIM66Lre9SRJTVGvdupEmm
Js6DYO7qmO1bxAxXVd0OB6hKegZ3h06xn5IWd4GsHqspWAHE3kFSch2FsTtblsl1dPTFvsrEvZY9
9NYKE4A5eB3idSzNcKHYrLNroEIzznHG7l07O3Y2JzIOhIk+eZ6cSkdkH4oVuqs8mIqd7+PIYpt2
22dMFMVj1VJYT5GFKyRt5Xfets7FjVXnVCdG/9kPBT7KxFU3Fh6EAHC933t+53i6Y42Iwiz1Q+Rp
eOsYmTioVUAeN5t9tnX1MnmkK+Bgo83cu6k3eJJKG75m3IS3aVT69iJWLCKkSSTZx66jd16oJugs
DUJNxjTaabYMtnZtql98pPNhp9P0rmB12maWbDc+puX7QtQQjO2gvXFCWe/VPM4OqmLX99R63I25
lI2LnpDS2ypLjAeH79hTXGa7Mg6Hnao15aHozbnJLvU17TLOuEkZl77UnB2pIMhC+rqyDr7b2E8c
M6VHJ2raKW7ZzMnT/j6tu2bvdjaGyQSDwuNYuzzyQpSnluRGuIDyVDh6z1VGqvF9wXj+Ua1V+VEW
ObQitAzrQEzkJ4xT8TIacHRi0OhX6huWjtME2bsTi+4ZhL0FtLcPY5IWWuvBItv2zjVUedsMbnnW
htq6w9I73tSFGx6k+dgDCWqcvt64E6YYv9DMq2Kasl/kEUI2y1GG9VjNqXDTmN7Wvd2dB2ydR8lZ
+Rpakc30qnNwlY/jOzDo/NKlQ3uxtLa5STst3pGCgSXHIt/VDfAohwVGV03mwSbgOg9pomSo2EMD
NpgIeIUZZxs3hAzJEIMNJZG4nsLAJ5g6HTSPOBzryegCzFzsTK846/QzREZja5LhguljkmwnebDI
0uhSjK9j2Hkxhhc6lam8wYjJIVpmsr9veCklevRGZpuCrL1lV00fVhrTThoaZrOl3z9gpLw6MHtE
lbyIKN2aVrYLsauac1vObKOtIsZDFcHaKWGiW4yM8CoFS1NxVxYE7Fy1n0mZ2NGvU71OMz+xLHuG
Hr+ZNUbBIvb6IFm3hFvmXNo4E0wLC2fJ8PrsBKa6IaT4iUjvBz0nbVl1zikjPZJ88YsYfMcdA9mz
rtaPGnaQFdEaz9PEPEAGEZfJTDz0Zn/1Fe2mlExyFTYhwkeOuLJ2gSNvnCjodyUpe0tL0VNYFEjD
AcffSAfrrA65AC7Lisz0UxUNzbqIuY83kB463UTj0q7zRtGX5arpnghgWLRFA4Ae66brrMmd+Qa6
8heqMfo3v4zTHfywwlBVLJ8GgCVYw7/1WoQTc1kCP0D+7hPVPeO9sRtvxgHhIOk1ksZzXp3HIphu
2ZpgL0XCetBieGM14TiYm0TePztJn73bP5ZKMq8aOa8fa15J4bymknl1VfM6036suHntFXgj7wdY
n9yaWZrdvEadebXKed2m8wr2fyzmMTCaPcZnZR/4rHU5r3q4UiXTUcFOoE7WgaQ8tgcyKZ1dDElq
yVjQv4D4wTA87yj4g8vDNO8yeIqNhUokBGTxwXgg35PdSGu4lQdh2N6rcdHcq0WToTwTNbiFmqzl
ifrLnfc3fVbS+fOeJ+bdj8w850MJCu1Ln/fGWrYRo2oIeiUp7smPLbSbd1MlCvRV9mOLJfdz2MrE
CV/zkttFqUr3zowZ/odEIDz2RkiZMAxs2mrIlKGSAwQOeqkfvquMq6xyPQPmpSd+bP0FnkzQlJwH
zXwyYDt2TsV8WsSRK7/V+QSp57OEDk7xqM3ni/LjqOEHWewCZmaraj6JnPlMaubTybfTcDcCqmPK
GO3D+QzTOMxQ85PF4uCE+6QteJjjvMCx6VrzOBCB+OzIri0JA0z1J2nZtLGyTpcvgzsGLBgD8FkZ
0HJKDEHCgehJzMu4tumRqy+MMT/bTUpMHfEO+Gz18Fz2vHRGWq1LSrWtUObBnlnb/puZWV2xLSAe
UNIUrbZuwPPVy6j98YngWzJcGQ6R6KOv2HPSRR6GXlMU6aXIY/HmVGAVspj9YSMGBO4LuLbcD7J2
9oTahCS9G2p52xup6y9LVbeqdeiD4KmpEbyuUhJaXJlwMKlhVVVJj1r1FYFM1JjbQTFfarLUF53a
Uz9M3CYn3lyJOINzZlwBo38gBuYhbeGkKAPs1EnJs/Og5u3KoUz/onR5UpC8nIzORQRSmtc+4sLZ
Kzq6kaxnzNTi842qIL1zBqEcHfJJVhzvhCupSfRgq4hXBOEd+9kdEGnxg1NF4SGu3GTL4K5hwKvu
A0PDvN1jKlgLzJ0o3IkI6g3xGmlIphlFfRNlkXhpNYXchRNMz5o81tw6QKPwxwdeDC+2+2er04p9
jpCOmMTR9Ijm0TcVunRg+5D0mTBunLDovDQflEWoVtaa9imNFBUcZ6fechsk6lBgO+TOcS2L8bHQ
wccNSkkR5qThxuy63lkEXVIcIQyHRKmC1W+lJFcURMrGiMHsOIR1LkDcQrrSWWuFQyeT8BfqrmCW
dYzN65D3NoDEJHqOpvzV0khMyqyy3pDS1G5A5SBvnFIYhXVE6kkGAbDW5mlyKQDj+DPnoaSj2MaW
ycHoZtwqSoy/xgWbokPgEvckTChwUhy/eCxInly5klrVn6sAMEEPfJ21Cwwr5cRFJHVtHJEfIE2A
MSpdchM4cU+Fb39qRKo+JLoy8RawoShZ/knt8h0b4iHEf+mNWoRfUQnMc1mQZVsInl3qhp8NeQCL
FJPjIqmaDI9IriEmjN6l1J+H9EW14hP+AN4IHf1Sbl8mjWgHmeTfopnuCIUVXIA7qGEp7M2FgiNi
RakRnJta75dGzOaoYd5GyOFwThVmfd9runpFMNlQs2ofY6EaK6uKr3adbrWajUsxnIF6uKyRLGrh
MbCNg7QHRDEG62usOR/Iz42WtKDPvW/p/qKzi2obtX2xC3Ul3AZDMD2Tu0tpGRhyDV2x5+uYqk4Q
ifrp1Y+SbAnCLfTALiueadHqItq9fItDaewCRYBMGNx4l7Zmc+MXdnvBFZBfSAwe3332n4M2I4dI
2m1fIXvYx2q+YBnzVWv4cemar1+60sI/wxO/9H9czNhxzasz39bq+d7W8cT//+DqXxEoQqRWmaD8
9+rES5fHb+//OLT6+SU/zZ1oDPlZG8gLkeNCrmME9pPMa0DmtXB1YmKaiemzZvCnMNHQ/wCOYNsu
U6WfLL+/6RLdPyxTh/ILwp6BlVD1f0eXSMrlLxepWS1pCcwHOjoXi/9nF+k/OhCCIKCvluv5hn2s
2dZa0hHhQ585cAz/YqRKcxgqJqSpYhYEeTgh/p2cynB04gO8XE4aRnWPDtqPT7cmrIZhrbK2mT0s
sWqOuJ3zECMO/JHasvw9vaaA/W56E515IQWSABniwcSYHWAEmMuBWdfCLvwOkyKTJ9nUcyn9qBfm
p2923hxctU+astrodF8g76kIfauyw4iuO9EKT7V2Ta1IcQB5huneIJnrxN413eTMKD7YoVUPmY94
lxG4NT5vuIEfoKx1E3TOohRm8EhLkn6i0peeCVB1Wbt+8mplHUyRiU/1MyOgIRGl5WevopsgkTBg
jtUMOyUvjCUi7X5Z5dktcejFWyLDdh9rMtsNaBhu0EI6pMJbo0FreR4BJsXYXUKir7dKMu+2wdBB
7m8oL6HxUxK1sX6VFHFBPeLNRih2bkJzWOhYNzdKZl90QnOuLUD7ryqN6udIDOYtUxK2LnWeEDhM
uEa6natM+NE9TVh95+qSRktfXSjQtHtkgdaODjS6tcyPILU4+ePgj+om4sLEZkaLilfDq4Hgvs27
Dhceh+lAFeFuXYCv6+9NN0aoVIZfPvIkbyKBzWs6UT0LoDeeYsryQ0zEpcfSmZa2Oz6FermF14PL
RU8okDTtltaeuoq4yl9ie3CfTTGWR02W5gGhHaFK3ZR+msncJebQ5qiOQ+ss4Vac86l0GjSVLso7
q6s2pRNku2YMccaH9bDPVNM/D2lebe3URJSqOdqOjHb639L+8mt212cj5pOxOrv3jUJ2WWpBzQEy
yfVWj4kEnwIZBMQOlTndZu6Tl0AUTADDCe+zMsmrTuDSTZ7CkQ7Monpi8Is6ksS4ZaCiYZR61S8J
Wqo9OD7DknhJ+stAM91TNnR1QblbNluVy9qyy/sW0rP4xjnlnNvObleVXrlr0VajR2E57lqMImeM
4+h8owoPv4XsMLKddSNr+8FNlB66EJQWESrcDxuYNgyJFLA88KBXcS24LZAXt55yJJ2j7ApPkWq1
FF2hghqKOhKZZXXKBFAInRHOJo3VjKEjg52x3mQGwYS2M5Un3/EpDBHVALlYEEdVbkBcUDUjTgGI
hCsgJ9mheLdC5sBmGh0CawQC1anJLb3kaE0tSpe8IYJaS8y10IhUQwuSU66ozktCCBNEfTXvb7Wo
Gu5EXr4gpHnP6WRZU3NkrvlB+1cwWUucbanU5rrWMp/NZ/4bs9qh36gNwLmmu6Ex77gXSkp9ogsq
gtrvA5RHC2MgYsKPsgpWUvZpWAB4IphHXDdyT+uIV6CA657CYuCmB4B7Q/NJvbHnZKJC5toBxFa7
L6Beryga7K8WS9RaFMI41Z3BYlJtbeVHJF8iW+CpjibtAOmOXtP3FTQ4LGq8x/nK0YiyIuSwHJ+C
jJLPsGMaVUnTrJnkF/vRViLPTvpm0xexhAhpAV3WmkYQPBdMGySCE3yQyQLZaDQL3wi40vlyXCKg
ZiCaWKFnkXQFEy9sN4lbISnyGVGWsjM3eofiBxus8V7isWLYlRTy+H/ZO48ly5H0Sr9L71EGd+gx
683VKm7IjIzMDSxSQSuHcABPzw9R1ezMrGKWcTFjpNlsaOwmq25cAfdfnPOdTpliXYByPJHjHb4n
7WuGN5fVF7Q5w8lsxvIEFtJHh8NWRyMJO+tYmuh7MvOBh5x9axIvw2oGmAnGEW29I13OowadchIY
y7EnEAzw87WNOPi2ceJbu3RI8VmHbvRlDCBV6KbZ1lOyN8Af4/9uD7ldeRsuDOdlKI37vtXXKeGd
h+k6HpISr+lEj4kXMH1RhJhsC4ibaxhv3a6qsHiGKg+mVYpyZGsprIxt0PP8d2gS20Qk+44O4K71
8m1mkoRBkYxTNRxWaeBd+pSus7dYy2eWfU7nClUD2t9yHsYzHFOEmE5pd4+x4SabotdfMt/KDroi
YjkMhxvUlGTxuvYmS41xN1N7rZOW1XvHpmpvkby6txxOcEfABhxD5FZ9MQ9fg6i7j4clx6/uAsTy
FuI3YGMv8BALxWq3SJ3D4LKMpD9BhNWZmzYnRK+j5UWsGE4fkzxwHkw3H87829e5PxAShpSUpo+5
5xMZHFdZRBhjCMlAIFBsW3KQVk4OiiQe2xiGJBnmI4u/I6uUZh3yzt879BkfFnjvJml8Mged5FB2
Yf0Y5YbaTywDnLUYBk0HGpf1yzgDkWrcqbv1iokhqOF1X4vANlb8cpdrcAJdmBUlPa8bbLy5DR5a
1FrYpfqta/YvvRyuIaPWXqfzVRTRTaViyTWblwQUQzZZsZGoCMNNOVSBjp8gWTOHs9qLNU7rYpRg
yuNOEGrP6CtP90oI+CooG2ocXKjwxNwdFVrMcfTri7T9iCC19Ktop8Ah7SbjU8xbqR4t8GqX2v/q
jZb+lpApTFZxxk6Hov/sdGrZCEPQdDfA4LrXmWvoazoT1luPZn4nMnyzJEBCmwU2OsxPAFy7pwyB
EDEuU1ZIUD5Jc4+ovdtMtaNu2HrEG4e8WQce1WQ+c/Qs6sVw3LdN2a60BJVnylJsSJoke1gr1lgi
dh8NcP7Hwp/mAuz9FNLtxu1THRtc0o1/68MHqleFbzxPCdl8dUWJEpn1V/Ty41NdePnaaD1319s5
t7dlFcG9b1fPozcwZABhX5bxtUvUDgAngzurfxGdeqdmjMpWmVn3wllQW0FJgMs8BTdlCGMWpUfu
vaQOoI6KsiJyss9pbO+tKkIylJw7pr+6Iw9Ra7uMkKMURJpksMO2EaGFeZtuK+JbdsJsDrAy7ybD
fMjM+DMXGrOZ4Uvr2Ptm1M61jiKSbcFMr90US72DJpx7lyosjIk6cr1N6s7TTd3aZIxC3t9Yk91c
cWTvchKDoRmPXrsJYru/YmOAR1A3WqyMNq03KbOAJ45f/zLNLUCGbjBgWFlByciNqtOOr2aVJWcD
ROEmGbR1aGb0BFRx02OV5tjO2DvdCXC5TpF+QcXAfTPaPboWswOQ1N+46ZLKF6NFbB0kqEQOQOQD
r38KSbTd4BMZD0hDzXWljNd0cuvD1OT5RfsTVzTDSRQ2FbOqlsVgNcfOpdUhECvDbk6+N8hDXeno
BDPoXBhj86FPR+8ZVoS/kUxgQCdNBrMhBmoPCtL/bRAygtBp9bqAGlcOKGGc+sDvRs89omWZ1m3T
vTSuem2GCtmJhJQwFc3eJbryBD7XeO8khf9SFtrYJk1svCtttSncOur5OhJmJnx0X0cjRPCeCPee
xMeI7WBpOuRcKwiSTYb8rGnQugy4lHXn8qEW0SWMyAj3fC6pqMphGJT9e6gczcVJfPWhSiqxyZym
9JHmNAYHjxWDfcnanQgbxW8HaUo8FeEanpmxg80EZ43xxb4e+vAdMcfNPZJtf9PAJHywVG1d3SSq
j9Rg+qGSefle4VtZI9Ne1tvO9CCNwoRG3eXok4S3bxK3/BbUdbhnlGyv/YYKuvZS+yKFvZC1GIO9
JjKJL84wp85KaF+e0Uwnj1FElYeopEmeWzPnyoBDupF9GF1Fbpr7yCrMK9sonushslgit+0xnAtx
IK8j+ljas1iFCByBS+nii930wdXwa+d5EgKoWKdddiJ9+4Ew+Ogha9L8scLWetKIuLjyRDLw0Ut3
DVKPLa6w03XbLpcr2UFtau9QG8cUbG373CNvORjtqK+eNYRrVzfl1W679kxEmLedw/CrLjXRDjML
211JvD3RVoTAZ7PrfxCjss4RxrAHltLtduxEc47a1KX+dAmh6BznIy1rs52LKPhadyHZnDSAx3jy
q1s3SpLrIFDIOTar8c4ugVRZgcmtYQe7sWx8CFfJXWZoxBsRlbmPtQbqrUC1IUkulchsCmRIK8RR
EBS8rjj5cwavsZYBSnU0wI5W2TfeaLMNg9o7Z16MgDvv4EjrfPrmhPPnroCYTmx2BMaVlYxQo2BB
IRboS8T5mZfhOYyj65BlVI64TySBFxvXd4Z1myH1SwyCOQDNfaiIBUZKkno3i1OrQP69K03oN5Vs
9Xlp8uNVV35tNDlmZNcwRQumbYg7ZgN2Mn2OmR9Z0NAX1wrPHKt/JnhuE7Nt6pW42JRga8a+5buI
Aj6klxueI8QWLIzNx3SKwp0d7nwd7mGdZaewGO5TjXIt0hwuEyW5aeJ+ENOC4Wx2XcSGAKUkqOn2
Ez/PcZXCOLrCqAPkM6kWjUnj0XO79l7NgpVpZhI671j8UPOwWHUqdW/7PP4AcfcacX5uc1OaS22Q
YMwyjO1QG3JLnxcefAgB5IAl6n6o8wTBWNschjaYtzDYiwM3RXoSQ00sGTLD2x4dJxocrwGBwQ7f
s8jNoBqNTsnYC006GUc7bg0pkaeFbbiaA/leSoon9D420EiSQ4gJXlc1w18K30NcXTLfh2AeDfpS
cBRmcONH9nlOWn4oQsnDY8Ui/KzIvjIW9vYIYComXxgLWnpfKGE84LEsuuKobCa5fhfjTJn54q9V
kZXXtEvFR25Ada2NnDY3VvzhaQbXe04E9FJBdmSPlv8ZBxAyKviLvJ1koj8tynE6loqFhwtNc+/V
kfugSgQ5U+f2R2eqnAcL/P++x4H12VVpYG7cuE8+VFXQfR4L9IZtXfMwDhyefDTBOcTyfsRw6LMZ
XxibrADWCTBv4BHKZptl6uehT4rHrtH2NfNktQedV4FbNtWtxXd6L5F77N3Z754jqb/WeSq3dELL
2mQQt5Pgf+vHMFjDih6YGzgY9NqSjSG3LfRSe0BeGcYFGkvjYqRmxvoVwopHYbGCEGjg+1wiiGTi
MOOZUx5bhtLeI0BiA0Kk1BTcVXFjFkD71Yw/I3I4sYYIYOM0ZKdAWWoddNUTASqvqtY38wTPH375
lyyzAYU2CgsbBgMT2wUYw/F9S/Pj8wx7lmAPF0wfq6Y0Tglm/vv/K3PP/0WWa4vhIZrx/3qi+Zhk
WfKDDP+Pf+T3iabv45rGyGw7ZCrawBdgQ/w+0eT/stDqpMnsEjIR//2/jNY+hDv+iwBionAc6TFR
/ddA0/sN4zytvsUwku0CQZ7/cpv/YdH7ZSTsj5QOmFCI/WF+LRGzNnAe5ycqQmhhA9SllAd7iI3T
rHS2jqrkxg5lDYtWk3MF+2FjEzu21XU0vkt0Fp1KQe/csJVCkIeavJAsSdO4pcOj438AsjkeKzY+
N4U3xn8j1/9xkf3nv/cnsb5jTG6X+BOc/SRnzWoz8qvxN+DBDqkaIZcyDzJx6Jrh36CB4BL8MPr9
80svlvXv4DNMPIuaCmk6JBHLpBnyzjXjYNvNRB1u096oNnOQU38IrFKZdG5Hkra4rIJiE6AOWqc0
NdDnSbaslnTHKmgY3qr4llFzz+KIT8+1xtvcCqObsIOBnngVBFRVmod2Th7qId2qPHmXESrGZdMY
bGNq+tiXLDGmGYe1bu6quOAM64oerARI0Kz1wHbnY7LNazR3AHyrG6cPkhsFDPhD3Guqa8JQkUzl
cjsVXIGq7rZm+XkaYvOYIy8xusUaGMSM57Qw39m6Go9Az/U+t3KSk6AB44zqP6eKSHly32X/QlqW
uY9LJMdzVSI3Iudri4672lcyfee44W0/4V5Pa0X+4kbnxovdlsG5y9PiNKXB+3bGfOmQZqUm2wT+
7MpLOkc3iK8pXhjlbPwpVSunT/aWrtEK+d5rh8ByQ4tBxkCQnqjTjJUcplsc7c6ubbIOx2BokaFp
dad6GGF09dRaYZ5cq3C2dqMyDyqqnnJ7PIXzxERS4cCmf2Ith4ijObkidFaRZTa7NLNxr0ZFu0tm
dHcMUeyt1DUKYbK6N/Bfqi1vjK1YUndHR7nmRx2paItenu0tWp6J4VByTwSpdeKpWSVGf8YnhmoF
vdKujsencTCG+7FAfz4WNhZvtydwT9eMPo0nAeJ4m6gIAX7AdxJXVXwb9EDByM3IL/RtWydLxZZN
ZHj0S9fcd0kcHm1CzGDDV/G2YWaHjsd18FWjQxrQPj3REJ2aLNoa+IrXQ1wcZ0tZmzxOcnS6/JpH
xzJ2UCSJy/EDmuGMKBUdIWcmmD3Zm4hBbK986hb0LtSIfcMdj4zlCbXdpsVRS3oPn6WjbUSgGeYa
i6iJrEHwWnqQWXOJDDLvawoq9oUD5lyHb3NV2ITVOc9l2TJLtyZExk5Nz0NqxMYIDX8d5umGApiG
z/PTfUOXIkrTPLND5VHTo8YRp/tVVXfeeYIM8ZhaJNajsqY/sR+XKeEm80eo3xPWvaxPr66PUHWK
aSW6qu9YCeNQngy5N7TaO5KqzXajBwTdPt1rwKA2OzaF/5D49MHNND51Y3J26mTddfF1aATqTAdL
szdsR8xAOck36E6I7egf4rj238kmS9DOIQo0+9eM0Lo1uXxo/ljeFuVTa6itHINdExefTVFuO1YE
m9wjKLWRJM4yUL2Cd473Ar1Hkjb3CVUsRsjb0YtOaVhK5tINCXEhmOxdFLoEm1ZW1X4SUjh87qX5
iPp818pcPmC6gTWXAPsrg2H8PEg8nGapyH8lhjl4jbEYLwqI5DjOrcNXFdjTWmNJZgNe5ztmWMAw
4wWlj6v7oOqkPEq23EywwfgokOz3fsgSOB+ymUSppj/kRhSfLM5Fil7zXZHgdOT00+fJ1P2TCtCP
zB2TMCsyzL2OBaPN3GMsrUvPRHY9mshte/XQhAQs6N6qD0kF9iLUCHmJzMNDO9PyElZhXtwmRK81
nZSEGeK42dNUpt0pCzvuh8x+JhMu3qraQwUxRWKFjabdGhLWqmz8fm36zIo6GymBVOiV0gwRAii+
5BgtJXBqKHNv0JhtPZO5TFC1zktBBeWFM+ddaq+L2U8PJcKTjfTc+UAw34y0qvqGs5kIoKTbo9CS
a4OG6cB+/4PFZH5rJ+G9l+BUEXFo7AipIF1oiAekEKk4Av0or/RoD9+VJn9l0pd/vsZ8V3DvOwtE
l43pj9cYshmdEjhCL02yJRk3tjTWdMvNyl/CnQwFIzJpRPbYzXV3yEqDKdHydMUDDaiZhs050J3C
81uxuUrVfYYxHkWw4uSLRFleHW8OUYSbySYd8ugA8L48yHHEy8tEbNOW5kk1pn+gvP/GVArgUIeR
ulDFPX+HsSWt+PXX75ciih3PFFXl8cs///F2a//wdn+CDaV2nssqc8TBQPP/0KrRwmzjtxtGgPP6
1y/FZvrPL+UtGWn8D5vV6I+frNCMdsgGE4ek9751HorEybE/Ip4oN8qpX379YtZSmf3pjX33aout
8btyBM8RSZNVKg9OMtzNvWO9t4oYg7mOvoiErqtxs+6uj/P45HdyPnTGCIksq52V70bdDY6FQ8o3
SSRBh0mlGXdp23cnptbWOhr7YpMkfIXgRUzk+amzkVNV3sHrRmCZKSboo+DfxnQJEYhxGZeLulmu
bJu7+9fv86++P3BuOFEtgVfV+0m5KAw7FuC7xYEUg3uoNe6hwEnRI0n9mxcSP672f/+lfP9KP5XC
UFzL2JSRdRii3jnYYfBVzO2woo2v1vgMP7mSIdvo2Ihxlkqh9nS1+fV7/dGJ+vYXUPGLhZ/k+3y1
y6P73VcK/QNYPPfIwW0c1isu0PEC0SClm2vcJcjF8lXfkHrw61f9qzf+w8v+VFPjt+Rwq5jcGrbD
MaCcL14muJkVoqdEmcapnMZryFbyLl+qHE932d+88b/8E/iSAyQffuCzL/rxneemGNu6SMTBSog2
brkSE6e9QcobrsPOoVmu3VvWctSbKNo49f/I0f48/p/oa/UXp+JfPLrB96//0ynR44pFwwx+o8v7
j1abjNeuDK1T0UAUwPd0+fUnvnQKPz26vFMQV0DCJcjln95trBNDdQgdD46F9RcOCpEbLUHPv36V
v3hyfniVn95TayG6yJ3KXiIlBaJsXKgt4XYdE+m/+fr+6pWWt2LiQKBb/dPBR+hViQ/SPMwhcBft
i/e5Gxx5bv/mHf3lz+T7F/rpzKP/6LswVzZPJ6vlRHe3qfTsfdD7IdlBvfWYRR22t2gpj5ulUJZ1
V/8Ny3aJBv/p27NN05M8oqYMAnr3H3+rYTxqLHChdei9tD7MbGGeammLY5KM1qG2RpBkQbaJBnbO
yTBRvhGouPaaHHxsYbwaHik3dWVwO1BdlOcsKt7jqWBBlshnJAjV3zTM1p9/bDbKDId4UWz76Fp/
+hkYYsjCYlb8aUCHER5VKxGbOI/mHH2PMd+MgTtuUR8c+jZGIq2TekUTauzQoFK+O2W+HQquDjWU
R8rUcIsjH7AmPU1rsImmifhW1zo6mk1BCcdGGGp7g/vKoz2bfGZWRtJt67mitqrDhmnkV3CYYjXp
poChPtiXtm1/L3H+PzPiaaq//vMfr1/w326SFjTo5+57HZ1A0exLxjjfnRMLgfAPsuCCOPznP951
mBlfs/hnPuC//9k/plbiNy4gH6YTzzOAaOffOjzvN4fL+M9TK0v8BkdfQuyzia/8IWJB+r8tTwx8
QAbUv8/A/htTK9f7sfiB1W8BnxIOsGYP6BR+1B+fQYD4tXIsV+6j1CnyvZcTFwvDhsijIPSc15Yc
sXvBZbVq6sxcR9lcjmszm1y5s9jg7LTj6Qujq2SdDWjA8Fc367h+18/lphxYWHigXDex2+RHr6uH
T+RGdkczTYh/S7sI5UkwlxaTdd/BmzQVfrb2vcR8CHOBarpr5ltpEdmUN3Z3SMuev4J1cbzCWTSC
CdQHo6zV1wiBxrrzFttpUCQwCQPhX02I95fIl9D8JHI/wwOUWhD1AxyrSBAlpP6ZjjZYI61S6war
LqB+K/iSoiZmX9lM5k60ob2vpt589OYkuc1ql/AcrMubwhozb2WT/nNCrCs3JqfPTs5eCRYhZ+S3
iiUSbq5n3LMREoHCb7AyRsOUaUzOg1wJp/fvdZ5GWP7r6m7w7fqTWeTNFc3ZxQYXi7ruZq6Iysns
/ACz+jIM3pmAtvvYII7Qsfs7DxuCwTe3GW2v25H3tQcxpY40TSOyFMPN83VkFESO+SOVaZyF7lOH
qhPCUD4Q1y7s5J6a86yyRS/ls8QOS6ejYln8UHExoU/vUFXiuiJJ99WwjAmfiQo/BunoHNPZr++I
tEHUxZDJZeLDdEelU4tw2DBvxjjO0YV3Fm5Gv8sYAAUiO7rFCJy0RV2cR/3wbrBgADOIcrJiNc74
ICwi7EzPN46VbIzPrdWFOM3JlEbnINtVX2rvvc5deS5lr1egwiAQ4fZnw4Wy8wsaREVsQDYdgrgC
4Vc5cbk3gc5+HLhjUVQhQ8qRan9SdfWh8yfvQxDM3p5kiuyhAFl5106e+1wlmmw0UEQXOGXeJc1B
RTTCJVqgHS9hNUaXwSSlTTWWcQhMne3p5uS9Z+TYIdF3VRjLMn7RTobHVIT91S/j7CYfmcshSJFY
371CsPlX1cQQK/WeO0/GEhk8fCDCp6bHMYmQW+hW3EnmOUQEO/XwCidbn8LMtcE2tSlOq7n7qItQ
X8ISlkMAdPSpNX0DgrWuNOSnVH3MXfbV6yyd22Y9jIbTXJGssYQLSeZQ+La8duVlmbHNLO2zttQ+
VneaLWhsBi9TOq6+G1y3eLYpZjEsGXwVTTZ68baNKBFWJWld5zlC1Ga1AzTDVIZbA1fYLccFHAmm
MckVwWSACcbO73Q3d5cBpfPdKAaQWnC4p8dgrsTJzjpmnTarJdK2ZHRrdhNwESlSibOL5NVk9Ew4
oMIzzkWYNf2itqsEL1qmt3K2yptwmLO7VmnszuHIlCcXePd9ezx4nvYaGJO6vvfJNbr1PXiCcUEC
2VADvVgxzbV2PmYmtQrcPLnIlKxEr5rci4jb8WxCo9ibluwupck+KC7y4iOzM/z/OM5xGcvpXQ2m
Llg7tRU+MaOWjIbmah9qLEfZ1KhHp6yBatoDdw9xqnugpTxbky4yBgC5vvd7Md5P2I4hoFaqW7Ot
8jYcqVuynA4sXNXBq4YYImVIZlnmDKeO8KQ74QbFXYK175k8DA06w6y+aquO0GWNlTyEs288elMv
b4dWOs9oFgxkU7UG68d8Z4X3Jz07JhZjwuOsbyXu5k0ldP3sVKbYGPWonhN2gPwosh5lKIbVLfst
zPYQsvbgJ+Kd2caaCVHUIrVW6YCkRUaPtleEOwS6pOLSnU/HKistAnqQz03s8fZ+0PlbgRFzEwkG
Manqg5eSwciuaWX/0AT4zviP4YJx814SLYo9McvxDn1kc5Vu21+Bvy5shw52hpDFR2CswcfARxfb
u8SuyZEEn3HOJL92t9suezp37Rse9OdsaLYCw4q9dvIsPmVYjJha281G9z5Z3rMo7mq2DRB3ks84
sX3Ez+2JjMglIK3bwZv5WFusI4DleA+M3tdRwU7Vj73oCRXE8LVsTbgeyhr3nVrwJ14vG7F1kUp5
K4J9GOEoGwymAZ8wWnfKqi+1Z3TreYmXV/2SgeOz0ghRXR2cNPFXBa4J23pRGIGZyRs3ohoOReSX
K4+84NEAnstRvUXUXa6LtGgOQU2eSKeEWouRkM8t2FPmfMJ0rPyUWV1rYrmBiBunfYnbOe6hFnVp
foz7dHkvRDluFTF/q1ipjyYhTIehr9iL+9oCfTSbjn5US5Rbb4O9lo12UGIVwwOTNjI24JQFh1HU
MBDxF0QgioKVTh+8Gcd3XvTtndlyn9WAKnCTy/pTQyDIaaz5eCiZnafCBDw1j7V9E7e1heE9rDei
Laez0HJPMMd8gL8070u4BS9iDL9kXFp5Eb7GyKoOJIds+VQIUkQr2dnkwjlEnsPnq9jSG9ZDC774
ZKeV+YhlGDyAMrAWx15J2AMNF3NXJ8Yg4Jaj2OGRRu0OyOfbGCr3RAizeub5aC6eX/cHi2xXrpm+
+sJ+fjj4svZOHeGWr6xgYG3E5V2YCYQe+TSjLivCR76Ags9U+oSZZ5BXfTl1W7tt4quIQBvw/0gM
cjuKfW3O1R0+cfOCj7V40YM5bAc8xqgCjAE4h5ZMY6XbjSaHkxl8K4CRg7c3gp1mIY3w2VIuIU6+
TrZggJFQuIQtH0u7NB7AP0UAlUcbD/849iYCvNIFehCU1QP1RVLe5CQRxhujyON4xTGwjo8meXFo
uBDb69tgHNWJFPj8njlv8rXgxMHvbLuaIRUridZyk3dWUaTblHJ37WcEcbfeABlYEvnGf/asQxHG
yc6ilVwZVWJukdok64ZM3QN52HLbe7p+aLW+NVDVl5DyeMH2qKqx2vQjW37fHLNVR2mBPCyL1qrV
4xedjOM33LVf2sRRH718eHXrAQ2AY0fVbWBEC76qB0bkJckaM4S+eJaC71sDfJptqTZVSNil10Jn
0DnXU2v21slq/Cc56+Lcou/aSiwSqHjLdhO3nmBAwvDdyZ1yFyPSOxPiqm87ovT2YaWNxy4rQPs7
wl3bEkymm07hF99qrB3PaETo82zxNfTFU0L24k1i+dGdWcQILeeh2xkQacBW5O5j5EXqYpVcnetU
Elzk2F3OwnUIotNkeEtaardYXbzmk0gH4pKNOrwrEtVvTU2mgeKIYmycOkhqkmxt5KEF4ciIWMZZ
sBq1z045pocmVZAQb/ZZg1Ehc9LeNg7NeIcvM4yorrRxJMrBPnu+GrZCjYw3Rlc8hl2wzPbxWPaG
DA/OZGeQZrR47ljvsSJurUPmDvqY5GF156FyEqvenSXiYdNIXpxEdYdGZ/WDCRFtM8oERkDCAhMr
ov3MRYfbxkXfusHrI7e29rNTIgqm2GxqOVrq8ptfZv6N2zr5uyErUZ52pbltmCLAm8IsGDAc3Xlk
Fx/LoRYbOwsDrpqJoF2qAQsCbDleWrO7d8wWTXQN19mb062fq/dGWJEhgMhymIwP8FrjJZMS/HSJ
+dD1FfbYiqaldr12zR6cwAkn7rZod5BFj3aitz0BP2u3L9ji8cPAyl50LM3MzHGf0Hk6OPK6kHcw
ekSAtOHpu87yL6Zq0v5xovnnPu2nkThi9jnVZhIfRo2O3LDgvhhD4EHzQBYlnbTaEFhgvGsCOT6B
OA5eJn+ob2U8R2cfX8gHtlTpFpkXvnoS1aJ93E/1E0uqeWc6RrPJvAyRuQqMu3JQBGogtpLECvEN
mGvE1fAEEJG+2G5gsNTISzAasivRPnrsXsrs7PuJ8RmvCqnaxljB18vbQ6Hc575pxdHoamcbAgd7
kX0PUlM4sE8bUkQgbPDQZo5zZVkE4QqwuLMpGn+G6ux5H6nUI3aHMChEql+rwbnru/4RpCDMkqzM
NiCUp40zx9P90JcXvI/zhUAkjwocf+zKFAqtAFsgJIX5qMiFX3Lqv8iuQSZk2FHH5V5QFG4Hlkvv
Z5xdkAQSn1xNFbvDhaDp6Rg3VLsr9GzufVW1w22bzynrJY4DALmZ/Or0ZvKlDudhU9uGt2U/LR+q
OQNaauB3mEPXMrfVNLhnoDzGwSEEfdOi828AkEBgh7xgjl+HdnxpYzQDZe8kO1sV+c4Zm5zID3on
t3aslaXm5CbUjo+8vVCdt8LAz+C+GojtRjt1O2NdWODj8oSw3b1LTJC/KJWG5IEHPTiOwaiPWNng
7ZpU2PhU2m/IXikFC61HDLSa6M2eekEjOwXas/aFUQH7oc4e3kru/K38lkslzi1MUZ7Wut3yQcqd
SS+Pqk3DsbGWSh6gLWeTv9T3ADGp9M2U8O1+qf+14XeXYOkJ8GIFq3zpE/p8kPZKYdW4bVMtyMcL
2qdiaTDUW6/hUplxGC0tiPXWjfRLY1IsLUrx1q2ES+OiVcxlDeNmDUklWJhQDfuv2GhXwVvL47+1
P8JTZY0q2BsBxrriNCon2E42xgegL/xwgwzncMT25LUuTQnujuA+iU3qzh5Vup98Egs4xOi3iIF9
JFfOxZpYPxgySTAH8YFZKEAeCuAa6yqhUkZ0P+JJoBRG/QPKAVEQuQkqxMjUpz24M0J3AQXwPQBZ
MsV7ks+ddU+Uw13ga++54TuYYEHSMmZL85i99ZFZCrEszjomBTSZdkmIin7rPN23LjRYGtJaWASW
LE1qv7SrvXCjS0MHWy+tbLI0tcXS3vJHLo0uLa9amt98aYPdpSEmU8HbO0bkfyjt5sPYptknd2mg
+6WVnpemulzaa7zrdNrz0nTHS/sdLI349NaT50t7XiyN+rC07N3SvI9LG9+9dfSAgkP4MrT589Lw
o7FHPQkLuwPMT6jc22RgyWZ6xyrVOzjL4ICMruBvJu1vK6B/rw44UG2J8XWJFjUJqiQf48fBV0u+
KU3CIvTufPtUZsmxk6EPLgVmCpBTBIUBvH3T7kggEkuytQMfcD9IT3xo/RhYp6q86Ms09PpU5PZ0
NnzR3kF7DV4oDKpnC/9Hn7AX781gJifd0g+q6HC+Ye7L+E5Ta4kbmDJW2jSd8E1T4W3cyPBOrR+V
4C4n/iorkAOVVTiXrwrSC6E/nQvHbF4OsuztTEvfzrf57ayz3869eDkCg+Uw/PUV9Iac/+EDe5sU
UkyjB5dENC7j8e92aoFqo8keJ38PQutxfrFemlfjpXnQ1/ae5WV5a+TXX7/iTzqxtzsPwy70e9sO
OCq9n15RM2ApEKmF+8H1w085dGwUMgRWXrMR5dCaSnrRNzUdHqYoiz8JZ2ZAbocIssXidyXbOtyV
qSYVBCUB8IE5tLjDZVV75n7G9P6eLAr3yUUkmCF7q2D6ZIQfQUfNJgWqrGou+EHh2JXzeKSS4Xxi
nLKCIv7Qj7O/Hyg/GTYU6S63RbObWt2cfXQrH12dwlHVYX4cGsffY00zEGtodem7MruHFB6dJTgi
cKUUxI9x4M6vtk5SRCqL8Ia8TfVsR9ZyfhUyf//2of4/G+kvL/SfHOj/UUk+VEz/tbL0BvN43asf
hvzs2dCD8o/9PqcP7N882zLJ48WQzvx/yeT5T8gzWXRegGHdlmwCv9eXOr9xeXnMMBlAWFjj2TT/
S1+Ky36RhPJv5MwKLKKG/huTenSuPF/fPX++iV0+EB57J8BkwvF/ehqcpi1rw8yCQ6qS4jABHFtH
CTnu3WytamqUaO1E41PGvbW3WVeuo3ge3xX47x5LkWA/CZobg9rqAZPfePakHh7awb4XJW7abCYD
T2g7QWBSmTsH2D9gQBU+0+gVN11mHFu16LN7vz/jmHwwwE2HqPrjTw4o45UzpPglhvwu9VPfB7hR
ZCmkI7puHCXkInhJMG9qxx2eAhQjmI061PX/Qd2Z7UZutNn2idjgFBxucx6UklJTSXVDqEpScGYw
OPPpe7F+9Dl22bBxbg7QN4ZtuCxlJjOG/e299jCpi05dqlsXuX1d4MRbEobpPlGZj7IfuuIQNuH4
CBwmfk2U+sxIwfgb2TrIm2OSfk9s6HYYfA+J696mLLqksGkRHWit22DyajalO32ZJGc2brdAmQSO
/AZnyUMq8/qCsnaYuhCecWFhkUsIwGPatdZ9neBoi5NXcMHLlIJwC5jKlhfE93s1COfIyXIhB4ZM
Cky62bTNta7hEcmoRiy4+AzpxyAaF59dxLklngDzWeYAQ7MxvxcWUYgV0I1+T3+pJNfqysd+GNet
w+2y7/z8yqZp7PNBRNxG3Mi8igFJApjeEOf0VVgEuKylS41sEi0F+Foz0le/OkiSpY4kQhTbtUwc
WtKjut90BnvwIVexNI4adv9ZjXmb7qLZzpK1OzZZBOspQmCLAyM89xUordbWEbZS4NTxHlpKf6pb
UcN7Defa2/RiYpLPPIkcT9ooEkcuHsufgN9GzIZj2a+CsPEBY/v1UjdcFDDBJmMK75nQZN6qqOlo
XluhLwDiw3Gk881Kk9e28fRlbltXba0qlYtGFdEBROzH2rTwbFa6ZeqbKN0CHi37O0xZjXWdsjYA
vpg2BmhC1885gbsWZ99QW8PwkIJCig+kxjvcmZPpLKKblPOm8Wv71iDy81WppDj7upOS7RZHMvsM
8bdVSqDx1DYLpHCw9EKHHMJr09PFkpke3Q1DtGJwsW3Nttj0DItXNAXSuuLcBqb7mjf+/Zjm5iZP
TNT9RB/i1sW2qs1LrohoYCV86JdiJeU+dqW3nSx3uk2WoqIiW2L69U0qo42TVUcvvngFHValzxAc
nRcdseIjswexaQvwDtLMnPtkcoxPHme6pstV2Jv3dptQvj0GV9Os1Y641oqMlbljJ6FuW3dfznwt
2h4wM3/GstRrYdjptTHNo/LiBKeKzkgpU2FpE7Ginsj4cGnmfQwVaW/P4IDjTYDqJuL9g6ZhSgTy
8KsJihjzU+H08T7L/JTskyMP9YIj57w+gdwxuMMVVbOe5tncZthk3l0XTHKNnbTEVDs7FYdF5ctD
GZjEdRaoBVOlGlAqDO+IMMnFTFLvezjJRzsvkk0S2N2eDVbxlUl3jMmAMjt+u+66yP85uzMmOWtC
IBubG9tOuQ0RfI/LPDr2wn9k6bsw7ZQrp57sU5YEu7YQ2ynNcwjNtrdHl94XKuj2pKo+cl82q9Gb
PmUW3TnxUKGBu97ObQAKz731ORDL/9HN8usPu9PfXfj/AprDkrOcS5kOO36wtAv8+bjFCAEXc2KF
BwNxcBUXKXcSUsrWRo5K3MUwjpK1gVtNbUWdNRezGpNXmVa0SIEY9/rlQhSzTrYe3zqvisL71FZd
uJVjpolfJgTjV0BXKiywfTa9VLq0fvZTxPfZ0sMQranN8muU1xmeMFRSvfTi6v6UWXEX72PpGfqo
GWR+a0sVneEK9j3X1mU1AQLLylL/WmUgHudnjNgxYNB2QsPhe0ntr9YlzTyma+yCpR4Hbzw0qhyR
5wj1g2VqoFbHjgBW2a3E0E17QB41uwFczq5D16Icrr8x3XhgoFGel+HE2YlSZEkbPlVmh/GmIAu4
tsvQW/Wd8zAvRUApy9kN2YbFXm2XmxAaJbUvCfbFMdrTqWTjqyVJbuHqfKaQBQu6E+c8q01dlPsm
s7pxn/ZV2MF0TCBHU2WWbDwz1TzdbsAq5CorzR65W1vYceu0WOfpQDuSGGmKDD29NmuD+EIoYa4u
7Ure0rPUULiUVDo9Y6J17zuXcyZgVVm+sSg0AMb8eScqvHF+NeuED7TmRq664EO2otsmZXrVeWWf
PBOTA+nr1LrgqMzAPi/lIe1/ikTaYk5uCpwJXN0N8BpBYez9PnYh2fXG3oJsdR8h8624y8ifEYXI
E7PMuqP/mNULZrB9FyFyXBMGMcyLrB9uHuF3HRuC/ZRqY00v8LLRJrVKhL3PiwoQR22d2O00MxGj
p2+oDjbeqOst5UT40bCjaQtOTjvdqFa8xhIeBu/cNwbnFXJTEvFKCC4aQUzQXllPBNiqddaNB+3S
3p3lah+OzgcX5mGHSftn7aQ0n5cuujrUG7LVm9hKb3LbOjdF9C2iCzSoGa/2ww9ywriZwluz7+mt
6zqxG+fuA23WusVL/1m5MrxknXI3FgrHDmt7cKis9l0ETXOKA7zjjZfFH1MYDiduI821AMN4bBox
o4YsA5wi40LQNz85LAqGqM5H79LjZyCCMT2VwaawkuTspgapxkLuCTlYt2UdXpiNTWsULcDJpTFt
HN+qdg7+njX1zGiaQlOeoboOM0W+JhdyylxkvDYgWpF7O3Au7WVW2MEnYCt7xpzgoUf7ERrseMkJ
lR8J3tGGxSCPw4fl3aJOWtdMlM29KCXqfJ8gzgEvk7RIQYQs/eSEt9KG9gOl6LOJcuCDnaW+wIwR
gMm8aud2c7WBFgR4kLASaEIhN6mTkSAYxpQdFqzS2/iLbOiNk/2NgSS8w16DPiSe18LrdTFxlEma
fsW/SIkFkXkatSSyiLBxLu4NDal7W9W6OEfLHq2X3Tr7tXGrX5u492tDd3xY1ofg10bf/9r0518H
ACUjDgPjr4MB7cIcErzlvBAvJ4f/vxepP96j/jf16fgss2C7/rCd/cUZtQfwT2vfHy9b/+dP/eeu
5dON43sOJTjCcdjhLP5//7lreQT2qD6HWmZhwCKWxzXnf7J8XNBweeKHwtX7i072f+9a5n9Z+JoD
pBzbRt223P+Xu9Zyk/rDTcs1+QlBiNfPDCkG5wv/5603tFnumnz0t63A9U0xxTQBkfLGf9E3/myV
JXS4RAURU7zQ92xe128/pvFMD485Z0DytP333jSCXcAxVa/6NgNHXqh+/4dP4W8OFX/p1l5+Ip5o
CNJkhxwr+G2IEBZgwzvMQFvfAoUDSIlZ9bozkIA5ZdIKUHhF8hjgxjy0ESLHYIbGitjd/L2cHGtv
YgQ9NV5M7Kru7a09d+kpnPLhUsh5vrFwOf6bQfTPdtj/vEN85C5eWNbNvwhAqW8weRpLf5tFVfEx
YKHiomXx1yykMCU1IpAp0gebmATVh67M+aMbg+Flkikp+K5yv2TXZc9lNbYn4G/Vv53R/vqcUKiL
KoZABdjGDniI/6iI+WFtqpQo0ZY10qVjiv7nNYM/Dq/NAM0aRAZrnaUqGuocDGuGKQ9LNh4Uhg/g
COvWN3uSxd00xmeO4kfiaddRWqQSo36xuXl1n73Rs8TGErlssxWoq05aGbtHrR7++dH4i9a2PBoc
M53AxlqKt/C342aQzOwBiK8YWPOYEiUdrIdxtOkSUUF8GnRC61nhmIKQWzN8lN4A4iAvSi69ZdEK
rF8h6KRxbN88t3eMlWWVNGoa4nW0sh3b5MXXWOXYYPq1T4rprnS6/thWMeq+TN+UoOk0icRrKFrn
tjW6dVlOdwF3zwPU6OKYUWAIrKesb1wjQk21418xxcTCfFKU3Ng4P287FFOicgN8LGXGH4Gn8cZY
xJzOwqvnS5tC0VuBDjbPbEfE2FPbCFtQJ2P6+s/v5W9CzfK9pr6TxY2lKHBc+zdLpc6HVCn0/C3H
APvsGMX8MXu1d+Nqx3xgk+N5RWwMKU4wzfI+hK69+edf4NfK8ecFbJlEcAkGQWE5uE7//GAqv4Ad
0Uxia0VOcVeZWQk6ezBvAjvYY0j9MtIBMuCUjMt5IYiLQ8cv/YVLU/9wVd1eajn0ZNhq2z8OVZ5v
8B+hnZQl0GmwyIp8bNUcOO3I8SxhmH+E3WA9diqqziGp+1cmEPJmKb3kQKBQUyZpjjcBKcFd23nm
vzy5LO2/r9a8WH/Zk3DLCr6Lv73YwGQMuXwLubHTBMXgAWnKNtyjYl+5J+ZMEtCyyPNZ+XzVdSDP
jhJ4VTm2q4NFO/SzaMT0qQdp/vznz+FvFvhgeRoW369nBt5vD0IupwIhbhBbaC2U+OrqK+6no8vM
auOP/b+MiP/mbSDugWd4UTCxZqBr/nExqtigQPm0XGSnxn81q6lalpH07p9f0t+syH/6Kb8tE6DP
Eq9hTItRLEk+gX9XNJeWBvpUC6vpn3/W37yi0PXR/5cshMvf/vaKjEEAB4erlgOufrGG2oXiNvv/
sgvTp/7n50cwlAlMIYhEMdcJfjmk/zDXsFlygylPvS2n7QeFqw083bRPgduMxVMVJndj6aydcfgY
h4k5aU4TM0wLbKtVwNF3mDZhR5d3G7vV1WvUsKfSAe1tfGhsVeMHjM2tSiRD0i4+KneE2sTQHZrR
UH8uQtc/v2W/fzwCrivDEnZKK1zOVb8FkFA+cEp62t/WbDtUXXAzgXIBDMuD1/vPP+ovbxsl9cvG
Z1E7GCJH//Zwx3Nk51zxwi2WcQkFJjMO0OX7s9RlvnOaqDvwVv/b1I6j4O9fKhR1vu4cl1jYfIAO
v4VGBrsVCK5DtO3z4Uks1eWODOiLiMbh1amrwqOOD4VaJkcthzfUwnTnQyl6TyWVM60Znzn7MHkj
Iu1E3n2jlLlhban3MPL3OWoG4mzyFtnNW9VbMEmHikbwDKwfRJdVDdmHyqXxiKeGubXfmPehN6h1
XeSrMKH1CW8F4ILExD+uybtfgipaUInmjeJGtfNHXCdhRMLXUcW1q+OQUiwgQGwLE1la1txj5gaw
I6vubvbeXTV/lObc3JVzITalEPK1qYzuzqjxyGLqxPAzp5DtakxnuvHTfQ5EyuSf8/Rtmg1q4RlA
0v89Nv2HnSNquTHoVGaIjvs2JnawC83iSan+Xgf7jtdJ4S7wfGxWWxEVJbl6WXz3hUgwvuZC75CZ
MgoiQnUYc1Fgg9XFLSJedm+NHuRcO61bvJ4gzyzd2Z+Ng42nKHxC/tZCLEwyRKXQ6qPtTI9jgajn
ZN+zhnK2pEE2RnRdA3R6JCxdbdraKSTec9hx67mOp7N2YqrzYriWxJm3I66KsBoPVVzOezt3Drjb
uwUSM7qbdrLDr2lwbrKhe6r77jPldPmSEFzdOTMFF2HQfyvi+tQUY7Mjp9lfIpybL3WaOtc+0wLD
uQK/s2Jkx/htDlehU1+LcH4ZZRdcGK0SbFNar+JOLrD2YGT2aLT9nR7nkUB5Lu7bPig+iAU3d51G
EAb8I7+Cvg33co6gr0JHo/srsF6pQ8u/DYmzJ1ldAVdNx+C+qgp1NTL4rqtRwl1gil6jt6b99JzL
ub060dQ9K5vO3drQ05MRQ3kkAZXdGqoGgjdq4yHjoHWLzZNb9UJNwgPr85M9dRvNRrfNhtHcdhRb
vBuRpY+VV4lbW6t6E/PpHea0gA7Z5T90708/0uUVDriD9jrq703p7ufqiSwJxRPFRInRdIkMv9mn
ZjocK5TEn1FkxU8V3Q+rGh8aB/DAQn7JrJOBnXjTtnUL1wOYGVZ6cfXrIUZ5qWZgIxNdK5PG+mU2
487o3ekEH6S4K0XwGdfiDS5BFK4oMKcOS9vJ+M1v/OrAQITCuokBTuww7CVzRdEFgexVp+U3rZpv
dL4DymqFpRkdW6CHgozIa0gvauhM1VaR9F9z82luNGTEjaYgmskasXxtBBBgHX4piDPli6tL45Lw
W20UXaM3OisfWGHHQ13Uw9FqHW/LfyX3NjmYqOk/HUEhNdWfUINDjzYg0xmX2hf+A7L7jz12rW2P
srvLnADLfKPoiauM4NHpph8NPV8POernncAJt+I7OG9cJ+mPeSHuZ2U61y4u+EzsrqJMvRmwulpg
NkOrjXdxOFCsFELhtCt1AxaSGmX8mrQqxCRGUCufWydmQOZQkmlSdbQVVY0cL1gdhdtMbBA1uRcr
Tt+bruxueimG22SO8iu4qOFCcJQ+BjSUTUygRbjJG2yFhgagtKRjBl9Ca4Ik6MN+MxqQvhYXOGHP
0f7pDBQuEjOANxnGMLwyWd9DvqP6JuJq5+2cwn1xolqwBspUb7FVoL9ld0YL6UFGmILpIOuc5jhn
6VOUZSWvWGVXxxwtyAOJ/WHCpl+ILpz0g2F292ljg2qB8w/cQnt32oaPSgPhfKhH55HR0FqULvVe
HQRW3++IPKhuG2r7R9nX59gSm5xyizJxcdhSpbsfFLkobZiP8Gk3ZPr6Syn66Gbo4JmshKma1xZt
eaPqoYy+S65nPW1ghb8DPY35mj4UvG4gHuzC2SKNS9rfm2Dd2gwZ48HBwOBX+F2NWkOBpeXbWAlS
pTsvpGWxGqITxw5oL2manSuwjfdkjejlMsvyhkmpOgmvqR5cr77GGeHBKg+N98TV1fuszWxvRX7y
EpVwVVq8izdJpJ1Xfutq2xCquS37JEdGDeAteCp+Dy0jPdWBSZmgx86p7YkIV6HCQ5903Vq1KdfB
HIBgI6viqKifZekXOAZ1xkhrUB3TRhbvNNFXbX1lMToCk6KpeaK2hm49K1b3Ni7RB09mwVnpfDr7
M1kE04Us4eZt9K2cw+m1yzO1Du3cehhlXe9L4bIXxjSQuDjbvy+uirXCTr3r68B/VZJ5VRKHdG+B
ugAIPN3T9x5vxsyR9yg7sHd4tTeDnMS57RtxEzmdwPzam0+2GSfXPGmdI+7igEJUiak2TOHBFQF/
RynFbe2nHyCm06dYYH5MXGkeeES3CLI/ggLMZ5lzXgQ4tKwuYRzTtJYjZdOZ6SEIu84Wm/xJdXfC
TLZFQ93bQmNdSTUG7dpSHmGZLvAvTu1VD4BJxIdI6uLVt0sslob7MkWu2FQxaLqybvu9GHodYolu
0z1GGZooIFSf2qz2WMNcvXN9Y/G8pqBRDF0/GqIHdzPOedjvfPyrRyAxamdOrrvKrRqqklvw4Eet
NhTsF889prKfj4zcvgVu698H/PlVNxrGtQzT/DIn9YfXkKAzM41X3Ml1+Vjq7tbAAew37lcZ6BN5
QHkvstDbANMmqjvE6ZHppvkk/USsa2ei/Mt3L41U215Gaw5q0U5HxaAQCKZf1svwbrDC7q5tG/nM
DY9UWJnjtAnd0otXftPrW9cJoxdf+9YDw2TzYreDOjlSjpcRGAbY1sQsVn0dx08DCLx7w3TFpzOa
4c8giUume5RiQew1Lxbl7RvtlWAmMROYu0gsFizWhendZmJ9U/TNZAAoqshGhH75oEq/xACa9p+4
cjxq+TD4nWUc9PuGonYA5VZiPRsRZ5I0pr9oQ+iMbi/kn4pJTWTuXTiebJVdHT0xGwKJY+XAipoB
9X+qqTzhnFlTd1DH9kxm3c5faH0dX7U/57BfmhwyiIrjiJQwo1WPkWga3mZx1u9saJUbh8sQJJHI
EG+yZgvyVZS/eTYk9VAYBjh62KvM14vwEuYUFaxS+qwKzjMpnCNl1Euk0pjvQA6zPra6UcBe4uYC
KPuh8OYfrp9+6wqXKGDMgJRpgoSkOr92M9zyZib5hflVH4APVlu76MtVsGw3Jp4xTrd6rheJaNyU
zKs2gLW6G9vRFhVBXbzznTQ6FXQOUbRXROOxj4cd5QYbMI4hmFVgYJZTLMR9cDMgWxP1Uo7zuYs+
EPcp9LGfqBh5t5jo4Az+TtDuNbZdbOtEHa91DwulMSmjds3Cv8lB/LebHMzFhoAT06hqpmOrMIlM
+lRiHYrc6CykKKzOaSDKSyh0+2g0QDitKnAAcSu7u83KRDKl84R4H4cSrzK/QndfR0Jec4wp0Vg4
h8oty7dxxou20oNJAsIchs8eR8UjWaB6T2GvsS2V8g+Mdxii4JeZProuWCj2WGik68HMLx2155sc
1MuI/xrIdDj0piXfyqrF+WB1wRZnNblbGZ6cMlNXL0PvWEyJ9aYHknX0RTnQzpew6QRB7xAaJztI
LebMndVM2mnVRV7yxZ8pqZUtoNDVk+GxsXo6dtcUMBmnjOQoPRayufPzMCEli9S61XZY3PRujOct
8Sp/l6exv4cWSdgrcStnTfjV2JUNyHJjJEu58hENn+N5qt64sJtnFIJqrwM75MvdhSB/KLRzo/mK
mXtNA1L50SI67kanNd/5DgNOcwZ4N9St3wMp7rajH+Ycg+ktODplYFzMmCHvyhxxwOYwdu80h4+t
iLNyXVl5te+iAFsArYlnclPPeW+e7KKpfsydhLAV1/GjSwricYbEte4UPpkEvjyXutC7YiM36Q7M
w4cus+2L7ZuMQ61c/lyWQopcq/ixG4oa2pyVWWedMvtSqRHSwdy2T2CAs3DTtclPFpb8NsbK8zzA
5U03CY3yOwvT1vdhKmteQ5wdYhnMN3lLhZA1y/ra67E6ValyqPPu2tsEiwRIO1t+w8oGf8mWOIBy
JMTBC5JzwYHtG7Ndh/ZbbEt7zjxKwf10jW1QjOGBrp6emuAuTkgAyv4lcxHmRkLVpyqEiYoHYGiu
hPh85JRZT4eS89rZy1vvc7DofoCcCVCe5gV1rYN0YqpqDLZ9FD734zjnNnmAoFdOzO6GfFenQXmI
wR99a5pCv9Wpa1pbx2RwsKrqGWwZh/P0uQPivbFBDG5dkqekTouCiw2VGeZNHffxLXVE5dYSlTr0
kSZQ6FiKa2Cs79km0512SK/wLanlGpbv9GLARHo2EoPa4jyg+FvNEZfDsgU4Ol79KPB5+PusOyhe
AgitgCgJ/+jSZevmHC2zKfCBuxv1AmeXgXgwYppGqLDmFBLZmbuuQ9k8W62FXomrHfubTOqfOZT0
bT8zBrco0uZ6z4HnNqKo5V3EUfpWCgqMtxGBhn5dlXg4HxyK8fY53gFzA7i8q8+VS0OultMDLxQJ
XWlc4QMZuD2b+rQffepGM8cwnZciipqv3k5zrtYId+XJxvxK7LebxHDGhuXZBAogOW/yKdPDhpO0
YdyZwmtpbaJZcdiOQrzSfF4c1Bw4D/nshIfESAA1F33VQo3FPkBiexYqoMWqINRUDzVLwTx32I+z
JIx3gGMV+DaoE7CnArUlITvZN6jU4HO8RDCoCiqQQWLApDESvbtkTtjQwy6woRtYo6B5cE8zgvFr
VuFcoMK6w2km7PVDWIpUk8rZIid2WCr7ht65Kfxi/kapZPMVowNdqKszPnjp0MWjoQGvFKn2xFbI
MsBn45bbqSsCfYvnaLptKg9TXEDDxa4XVJ+ghknW877Ihw3NdMmGkl11l/SheVtR8/WdqyXXRX+o
gx8pJnrEbRbubzUMnaUfbqDRNMbEMQxGCU1k8NRbswRUcgx4r4yU+F71IK5NqiYeyz4KbiItaMw0
AucHTKytM4CVc1uX4Ql6Jj6R+ZRlQ8+bjQS2IlctH5LJz59oiiSsbyp5VlgK7jKRMatOdaeJdPRl
s5vI0YEGqe0trA9NoJVQ4jcn9fpDyvb1QrwvIlwRxF7KK7Gak57T7L3iuLSl2bCFBGbKMwA26556
ZsNbsQMunCUb3t+6HduopKh0ipqN8GN2ybEHKmdZXAy4Df+wRR0cUVdxJvfjZ2P1n7oxnk2uANg5
E+tIDhvsbeW4O3dgCSUG0L1oSPmnIFThTerK5LP3CwnNs0qmW5QtdoaCgzVIZNvvKIy3kEF10qyJ
fhqfhN4jhZHa+Wqw0zU/lx9RrkgatuHDGLux2Hr2EvKbe0gwpLNMkywEnP2VsghguxEvrgL/XBfz
i9Ca2r9sxuFBaw4FgMHY3o2Rf9/HrcC6WmFLiuaI8sOxQdHJnO7cA5bAZOS2K74dbyb/F1x9hnBp
i/AzAmcTlDqWiHGjp/l70KHDyX1YuG++DoY7s/ad14aXfgrYhhc3YntkxlVtUZecF3antUv2B1dI
NIlbwxoHiuXSxRGXwYa3Zmo7CsBvniZB1dbqYyKatKXpiXih4q5rjKlaO/VAQiIqCS4S1+J7AI+c
liHC2yvFZjWs2sWG3hIL2Xt6NvaV2eRktzwysbKz1W1jG+XOpAnySDGKNMkiSetREXr5iZSRhpsh
DYBQE409zlbzUAAJv7dsdMHQoFnB9zrnEkUdBEeew8mjHZqeeHp6+MRJCM02nUvctXliYyDjffg6
GI7/Es+eR8iamtEsmC2k2WIkmdXJU5d6ziXoO28TcFx57S2PAgFRFGsOBwpKYz+sk77G+oOx5jIS
B3TREoyJWoSYaR3E1PjqT9yK6T7oz9oPk59Sz2zAlJLQzs0UK0tk+UzWPHuSspsfDEP6L8zr8RpC
FqJxwO1qZxtIs1rnXgpqzS1basMMUkuOyu3HdipxihEUWHMFUkc4Zc1OOU6w1ksNBjHUvly7JY9K
6I5Fsh84S+7ZplPMqL5JyoeQfry0PUiOW1P/nWW0hqsOfjzchdXA0T6ak5ZGKd6W9dTUqtg1id89
tFZgHnKO9xWraVADEV+SkqtQDMY1yaf0tq6q6BTUhE3jSuebYRDezQi+/jBkVrkL6iU0SnLsMja5
t9FRqu6TsbpvCsd5JjW9KrX9Pam895C2lhVR1HGpCCAS78VzgS8aUxKhhIsHpO4gAZE+qApaHWSA
4FRMQ35JmuypjGkdtWhg/6ohXz5SZu0+UWUWQWdyAKzX/SOIczK7kTc8DMUA9SgX2e3ITlp2RQks
Iu0eImOWj95cFPum1d7OLlCZEXSdy1C63V7QQbMjVlmuGIa8kcsHiyhzYz9GxbHPtb/vXB6jNG6/
oPTOH9Ns0uhqjOtuov9qFLO/6hk8ZYkqjpDl8m2ty2zvx8SH88jHNmagDmAtneOntut2M+NQpy75
jBnZbs2p+ek2xXyWw+DcBV1LOYoGqkmNCytpif60x3vd7arMpOBKtXawBURci5qrWJupfq1F0+3S
iRqyVctoWW3NOj8HGreIAjsOcLKHS/tWhOKjCwy574zROk4lsCf8Vt61M/W6arwbe4b4gMNxVbXS
Pes6pqZaV0vRFJ1t6bUyhPkjVvPA0sR12B4wOIZjP50RwJ6z0EVWMP01gwfivbQiy75TR2Aw1CXA
0Wz1mH+QtQLN4+jv8yxv6Kohc0Yvc0XFky1Br6jAZjswxE4JrkCzSI6+PTVqYSoX1LLQp770Zfpn
YYx45GcuyF6OV7NyxFIshZMdIBZsKyscv5cYWs9UsFKIUnlc2mEOkLGkgQQbcI8bWvyoitJ99GpZ
dqTz7FivBsPGSTul7SGnt9RFa6nikzCSzNs7hSXedG8Z8j3iX/D11Mrj3htaT47rJ9y1etS2bOq3
Gd9bteYuvZ2DYAp3DCiQMnSCFd5wo8daOd0q6cIq3PsBXXSCHH5Q26dakIhekQMepkMP4ec98iN2
RT/lkdIJJvQnI5lTRo7UfIfvMolYiC0BdNekjyQ6e+BJQnBInjUAk0mzayh94RyZJlMIOnXMR5iP
4kQUMJDmjKakobbRREkz0RfAfuhh6V3W0xAzfaaTh3Tos8eudVltWTdK6ltp36IPiKzdyks8/03R
+vY+VTbBL4z04CXCrlgR1qekjnsdoaYx381zSwaynixoScQH1pBpUCMS2XNbjCjuuQaGfkUo1lhl
YRKuxtY/+Z5AwzcAGrmtYLWi9A0rMfff+o4c/7Ep1HtsQhJkznUn2N/BhYKZkecmJVjiWsNkEk0o
JSkFq7nwxMVvtLuSG5zJSjTSvPEn60OLsdvIiRq+nHQF06WJJFsa7vsi/N7L/kHU46sbNSMAiYhj
Rjo79XHM+FmBbPduqatb0jXU8Wge9CJBbJTCXkw2VvfA3g0HPMhQydJcFVuuAdxUW8Md5Sqf++Jz
7kVOaMxp1hx7jrQOkef1I+5MLkGKEh9LBH+lGR5Dyp+eZadm/K8OInUONyfFP2Dm2QUyZ7S1Rt/a
AHVCpGiqKHrlvkClAK60euNnznzsK6f9TqVwU6w1HsXz3AIHXvfQpDn4JoyF65ZNtyAwwqhiTUR2
NaUyPGAE7TYmVx2b9aeobs28FI/1EFoctNBPE9NgOCLSt0Ya1n7qWXGXZOklqYTe2NE4v04+t7Zi
zSgLZQOrd3LnabgSg+Vc5WxFcte0zvRdmUl26DgdX9yw9V6nerYQvxjrcSSaBYDuKTQvY26Y9Yow
Q7ekDgzQVY3E9I409JO7KbcQkiK3SS9LhAreP95JI15K6IRFWD/SyabR9O1NFFAVlnl2Q4N5QdNn
z0VbH3SnBoJFw0vbEDhqKvnMAHmvgPkfcmZJ226mHsecJk0eSAs07tS4cyQjRdaV5LmtoOC5AYxw
0fOgrXKqJb7KOblVtU9MHUe2D+uhHPJq62UDWzZC/nqm9/zcxmob2w6JB4wu3cq1ldyFU7FYnjGj
eBtXJD/szhYKU6MaDvCs9atZhmirnlsfRWrXH2WGHgvKgAdkSHSEE7sO+8dcWORya6vNDhkBacQ1
CnP9OCie7dGjd7BDrAuBApM4IQALr6/05DWus9vWB+LV9Co5MTlh5EDy/DDqMKef2OwqMObFMD/M
YwLt2LcGynziwD4QPclzbEMd44QpTV9TVsWfxD6tdYm35dFT0X9Td2a7cSPpnn+VfoBhgQwuQQJz
M7kxJaVkyZZdKt8Qlm1xCe47+fTzi6w6B1babaGBmYtz0QUXqp3cIr74lv8y0ieea1S0V4cQBgT3
vkccYTMCpIdoLowbGNc1JVNTOVetGJ0SZ/RJ3U3kMdcA/2MQ+fhpM01LZugda16x2XtTYI7a88q3
hhg+YV+G0JS/+vvUw+oXecqMtE5cebLmGJwSN3SRE+k2FKXilgoOpYSWqSK09WZ9KOtvXZYa3yuF
bHgrB+OkdMY7rSJ9D16vugOOPGyrIs/uMyQwj2wl+x49yvWTkwi59wPD3WGBU1Lvuci5rB2MXLxM
t06GHxKzPHUCZuSQlkFMiqJmwj6W74Oqu38YiNKhZyvm/lWrJ2NNhLAm7QZc3OWwqxWUgRJNuvfD
iqi/sir3KwwlXAbp6nF4qAzVxsFBPDVBT1orduOtWff2zkysARVfo39qUdH9YLE+H5LaYinFdk/f
Ya3euyClNhVzqC0nT7fLCLI0qEYHlUeo05sSh+udr9ziQ1rUKhw6r/+ziYh1FayQLJxKkG2bxcx4
4sIYkhG3cFhndSz7bi+r5Ct8RvGXO/rpu0V0zY5xorEVABU3VWa7aOkF41aYscebytE6Ku3lJjF8
jpwYNQUaxFXjfzEm5DB8+C2jtG/x0bhnQdGtp5uEgV+f3SeGVQy7IcMnZod8RjHfwQOr87Cm6h1C
FDqJZknbjUeWdUP6aNMyndBVuILXFX+Ujdkt+iAazV0V5Mu8NXizQAbW4FSOFvoismi/ihhVfHru
kbT7dxAlsK8xZ7lFpQxXw36Cr4cvLRLfMc2iD6yu9E9V1tbTJOx8h2BHvI8NFyF2jAjewePNt43E
/xABdwwNkAUzn0Bd9h/VKmhM+UVDO3y14AO1Ap06JIwwRUQDp45MtYeKu3xogqY+lUVZIKpg53tP
YilWzmZNPWqOgvGLda6Sh+1sQ+w3MqovEef5tQuNAzx9AJedMwSFutxHJ94Z1zsaLf3Vmijji4pj
75PdkWiD6C+OnYF7/eDJJITQiKR97+1zMQ/fjKARV+kkImsjxeTl28RKT9E6zfesyJyU2mn/qrwx
+2oHOb10aBQfpBTjtFmod2q0SGqNYIBLAUUfXD4WS3RJHvFxgsDCcMNHw3Hsuw+QETu0BKrGvTP9
EqGxxYKZ4xrTsHeptY5NmjBBX5V5v9gJGgCGV+AXYiX5vvZ6MCoW4owyyORjNNriLqkrEhFEzK7b
XEzsZ7ZeHXcMMf01/5i0BRASAwjV2lW3RmV8lKXx3Qba+VjURvO+GrCYMmAx6ay2GrdOmn4yjXZ8
twyxfERzcXxvLDhXZdnDRKv1IJxseFKVB5fBsucnI0KuJQOIcmNXqb8dZDRAh6qfPJXbt4uh8wMt
wGYrBxHBvDNDVAqw1+0R0IncUX0bRyhGzYTVaFuMKKowKsCJzraP1IYpQlO16JMt8A/3KpddE46t
v/5VxA38n35ZxdfCNsjHutpEYZk8+SbTxIgSvZRj40BA7TwsEuN6EIinaWhEOfiEJvzhitqj7+P1
YWtLFMqmqNomnmU9uUFeEWu5KwSl0sJ6oNma3oxrbx/o2Wb8qpzhf5jqKh5y+76WKOYVQYCUW1L6
N3DLAcWWLxP9Gm/mzMgj+Euk0UG7WWxUpKIM94moy8pj49E19vz4LzQNvoFS+o6Gho/cmTykkXXA
EgEuV+dlYd1U35WnKlSpjLBM0VgqFkXwW5wdhPZT3ManSeLvOBB25lViH8FgCOYJBqJxsmfLbgfL
2Y2ptK7ysf4AT+oIYghLhzE5LlmZb12ULPCGiMgCp5lBlj/Q7ilQMouFcVzN5jq3neOQLSenofu9
WB4TIX7y2PlzdnD6GDxyvaYUk8OQfZb10sI7jrNb9ETVB8H869EtqRirNaUVXlRW+L/WyiRvZHS/
l6qPvxhJ4txSApvoBsUqLLu0+3hGzP2/pt7/DzJ00qwO9DN+AA7+zAWpvlzyQM5/4795IBDqobMz
CvBg2Htgqf/mgUj7D7gh0CP+oYFoQPo/PBDL/cOHGslqhlQtbU+jHP/h3FuOdrYPLDCwjsXP+f+R
p9NPUENuzPSAFdN9BkltXkANhZzG0s2naZ/FcbUBvLceoowSy7KA0gB0md+A8F6iN/WLMBEkAe8K
bNjTL+NHCG8e253ycnPCuL7LNqsTv4xrnaEcacybH77BL5gg4ieIONdC5h1pi0CDpl0tdfzjtQbE
BmyGFdNeWFpIoHCZGKKvjUijEPWtiuLxdlhtMIXoPO2Ic8E3L6/Ge7B6Ctkwh2DXGEC7zGVi2qKG
zsGWLYjbPxm2MGdJAUPfeV5sXQ+m6J6XCbkNsCAyIiyRh2Plu8Kv2Ux29d2I0OXzfGU90tyHh27L
tLFueqc179NcdDFcVdq3fSad74ifAGEB5DVCZ8uHFwZ0yffYgzSooK8g9Zav9xycHoVJg3QU8L8M
7mA/PmTeatw0ZmCOBM4BU26VBNwKh0T0J1LfawqjoCE6gNOFOhmjEItLJ1osYb2C2t6QkxrNdggm
7F06pxUg9+XYvhRYmVxLnLJlzHqwRkh8jLZP5eI9lgBTa5yZ7eh6jY31JhVueT/POQYPAl3AyBzR
bqifjAJ0FlLjD8AmS0Av8gS5rcUeEmnCpsZ6wg6M9oQuarI18TLdRibG6rjd5Yj4eRC+U0YIe4ve
zDVF4VMaaGPI2VGYWKVIJUuD7v8oEeDPkCjpEBpKANnY1tzvXXC7Ix3mUMXiwYJcSs/4/YJ7vGvJ
buNZcxKiguHs8iK4Eg3sR1XbXL5tmcBa+I1kRFF3yPhDAhQGkOwRxEKwHXOtvpt0GAo6XFx4hQlD
Hg/bgZptIA3eYg3wJRbqtihjtRNe/DxxCm0sEJF0Zo0QK52HSrU7X79RRedlh5n3h96CWmjO4ps7
RCdLySvQEPk2p0lmAqvZpFNcw1e3HyJSfCoI61vmFQdbmc22GPrQNrMXU3gKElH75PIvDHDubDt7
UQHU2D6+jmuF8suoNdWT5kPceiEOJxt/GW+SSIU9thxJ3qb7OkCC3p99mrpNhCv0KbMdTD0yOhfv
UEi4S43qqRzp33PqwlGe8hszmL97Q53t0OrxDqrg4yFohT5BzOx57KdgP9gpWaUPXI7GcbYBmXkn
gBHf2dH8nETdnzPSY3sImR0vA1a1FxmPkR2flkya29V2KGKNLtoKWe0WFcF79OKbOFIVcwHxhCM0
D0C3HvQkEsRT+hxhcZyVWqfTo5GF3S9tHjKtwuTSyGeh8lHRRWg7JA/4sAjVLAGm2FBljDzH+71g
o6pGrI+90QEj6uTjZPKkpQQlgOLAhu7pcwCPd///5di8Tb+20A1e+v/9SqLmLLny34I1/7OIlmBp
Hc62f69q83/Kb1+KL+W/kKD/1136tXr+0v7rqsv51+71ofvPL/0jdGP/AcOSA4YjDYYQKlj/degG
4g8BEsiDdCEA10ufE++/Dl3OY+D26OA4jiNNYXF4/XPoen8QCjiPGWa6aGrxu/8J+dK6IBb4ngnj
kjujGx1wRvFrr06mriPfrNK5DZMJqdjMLZ7LGlEmWxKZkqhF1GLNXzCnqLdroJ4rq7MwkaJLBgJo
s6QVUGAfLU/oAO42mtJPI3OZ7Q8v+Ren54V7htS36NuwQ0kLeCPkG69vEW88TnIVt6FPvroxEBql
o93Q302CE5piXxx7vvO6gdQX1TPF4P2N4/vf3ICD/hevCmGiC2qMwFXGB9fQhhFU7429zuO2toBL
2Gm0T6hVtgPaM5sh6K+HRNe7Fvfx+3dwkaucX4GHuInluKbmNl3kKp2TijZHtD5EPgUNBEs+Dgkx
sCnfkB27JCb+cyGPyziS6abWa/oxUfFAzffM88CEVmMFf7IPDlgJPFVNwYhtCdLt4lE0NbCSNjTz
g62MTCjvs3hwMddEWc43QGTa0Rf0Uiet0Gu+txUHmt4XgOXm9mooUS1oC0eBcCacobIr94ymGAMM
Yw+yLibrG8R9YyCemEAM2SyN91cXdVdm23FqpU10HZecdoaoEYZAj/J2iT6uk8NqLdbHyvLdgzNP
8x0Q4BfLXtW+G/Pn0ij8Xd5Gd6sffMcy8L29yj9//4V0BvcDCZAXx5ZABty0MCR1HF9/wR94TXIt
TTjyDUxY1E+QU1/+yqJo5wOoRbxToCSTYIIomzF4g7Yl9Op/fWHHhXQoYZGKcxh5fWGgw7IGFZaF
fkenwMeT8kr6DLpILMWOHLcDG7UCmGkFvTBmxmDIODUlsrUH6INinyf0yH3yFVeyp2xLIPUZAeuu
mmkJc6B1qCYJ8s3FKMXfZ83Xf+deJMTP9+7Rcw58VjUscPNiWZtDAPRNJuCjLVRC0FB3wXzqrGkM
3mOIWO2V7POwj/rijtQDrKt1NeHjOmhsZ1R4V38HIIfa3D154Kk3fsepyWS920lgn4zPsMrAM/Lr
f/qtHQ8CJEk7AQmuHKfGj9+6F6lh0tnMw8lo0V5yCAq+iWzQ+UW3Xg1hZCA/M5xcvLU/f/HChFZF
Q54MffHgYnsOAjOCAc3oMBq7ejsOgQ8Tqu/eIJtdUAFZyw6mfnjrwpgJbALO6+crGe3YRpPnYbLI
MpQtJuRtlDy/8RId/TMXK9eDbyjQhbOwzhIXX78qWjCsuO1hspq/MBCky+F1JE9xadPo0iltYNCR
j8aeuYS14ifm5i9W7KwPNSrDdHUSzh2SJsuh9Q8t2tijv8ugH7zIQWUIlLZoJG+BMz4aQOQPEOzu
xLy0dPoGnySR9H0EJXww7Knfp9il7QG+h+ZMfHOtWWzTJjD2Vcr/rUtc7ZfBrWUDWlNBxN93Gh/2
0kqtKJiEgmyejeO5cK1FGqAuC9YoCWrnIET3ae7xCRe4A2jhyWc0Yp5BQz8UYOquIyjtG4f0uIVn
cuyAeWzMoDwac2DSqTSDA6DaFzDBPgk9MReIue4uovLqW6zvMqYvjxn7szeyBh0Vf8T1eD2MefCY
sDi2OE1w3/YDPDLjOCXICGC08GSBIgV8RfReFgVzZyb/dozW380zJB2lISd5kDlfLHMhLAuplRLT
Z+jH/s5uGrGNPSxHqLE+g3tAxHUoxPsRG7ZNlq4cxKtnQFLMXqyEhx7jHjGWgvuFpgnZQX33FKfn
hPkrUADsW30C9zTU3R6dFAsxRqTNi9Z4ktA9dk7UassY29/BJsWhxOmSA1usDBVTJHyQyw0AAWSZ
Ok7gfOkxdHaKk4tKVWYFj00H7KUZINFgvpCEJD82B8vobHObT1N27XsvXaHvwR0gwQgjWT63Ztde
dUNNNSrzbh/MtCGKhWDZNhmSLkjANE3+wrRKaLGAGxgDN2uhXqjCghCT0m4XOzwomHOXUvs2srVE
bjmi927KOyQVKMcazgBlUzKKoTF3Uc06r/SRuVTkV8riUuD6X6iFWbF82UXGLy5ErC3FlftpxFSA
L04hClax281R/FJpG+syIVqb6eTTjaxOCPdnGyDy6TZfi2ebCc+7gQ7O1hvhPQF8P6xZ8uzZZnVM
FrO98SL5iBoNz0h6evIyqurzhyEzuOs8UHEK39btee0uE8vGrMGpIFXTg5dPn33g5Bs3th9sPw+0
8uazbyIgrVjhVs/WOC/cFj4FI6MZQiaoQqvw0OLzH+uARCZhLPP3FihYYcDjHkCuAJkbST4dCJm3
5czHGlKdbRj8HoQ9GxVfVhBuQgCKTbZLPVS43ggsPCYTJ064qum29lm0Vc+sUW86bpcsBqu3Q2Zw
puGN1t4Id+j+pMcQHIbeJF7XONjmMqlvqwBN43Tk28kFtOLayCsLos7OLSCSpn2QbbN5PKEThTO2
irKDRvptEA59MYBiblDa4+/wHCxd9fcHRhDuQeTNE3w66MFz9tJ43DVjeyh/LLBBqpd+Jo/2RyJB
mcVcoKN07XWFX3uoqbZWTzk/8RIpBsiHmCUz3grA4+AO6rsC3EPlqx1UZH9HoFJ7b62fXAEjR59O
gclFAPoEB9dyomvhZS+LGUX3IqsOsDLVNmW8sW9RuwS6JyCWBN9QbiPLFazckqRr03Xpx65jHzPp
fHJHYi3SRLyQ2Q1bmT/35Fc6nC0lLyJBOeIclAaX8JL03RMNKA7GwbsTFfayzMAfqHfKEKm1mT5U
9rwYKU0Zm1YHjep/qolEJyxeahsowrNYK3l3fsJpUS96SzSp+6CPAnReHvqaGzt/g1oEd2lhTFgC
R0hKTieQ/YiOlXrZIMS1iQR2GpXFvDlzrJPb0pGo4xx7V5ZKa7IYz5HOh4qwdbGDrhaXiEona080
md51kP33s8H+zdiZON2u/C3fMY4IdEbXvf46s8HKc9fqtMaluXMz9uFcr/P1ORIj/kAi5sWAy1Jt
zOOQZi2r/yjzGvgif8PjTvz5wNxcZzF8gCEd6kNaDevBUAW239gK7XwXfDiWj5C3TN7Y+VxB/QEY
sE6elefSXYr28EWW0I60gtfCi9QrbF4JxklNmk6kOYwrn2qqWHRtQODBpLIDtkz08Uc+jc1I7fx1
u6x9SsFZbmRC1KcKKsMm5gcb+LWHc/wFO6fBQAhUI1Fqb4ygqo5N1oGlJQK0AReIE1a1O7CB5KpO
nsddi4Zwk9WW2p3T4SHN8v0wQTQwonz5CHugOkpNF7ATli8eFYiJsVbKvnjO/AQYwvwYmeDIldvS
Qhp51fq0iQLiourZAlHbq1uQ3mrnAXnfOGMukEto8bAQwGuHumwOEmMdvi3U3SnlrQItID935QEN
xATxzooDb+mbO6Jkc5M6SX/lTPSMOrfwNrOdzDsGPsFBDZOGdgfRDjKvg0PEBP0qSlyM2VGefE6k
7i3aeH8dRuDYANHSLgwkY7N0Tl+qpnrCBKM/zFRWXw1QIR/sPKtvzFLBYK/7DxlU9ZA6JwV2woAK
qTnAvjgvkBHb6S4ZLFQr7dU8IkZ5cFfKpLGKdWpQj9VV6ybMfIeCofgKPMSZ8JZXS1PB4+FYUAl5
crO2d7aVYO7gzLSVg/gZ5VKwQFJ0W3wXsV2a1u6gJnO9WVu2U10S7HWZV8laofqW8g8f8Ca2Sskx
MIrmLsX5B5pbhiNGldPydGDzdaDrNnMeO+QoDWzNgl5wufDGRtF+z8Cf7/sRMqrVlPnRBH6+x/Hq
qg+apzzA2SfQ8KDR9qZbJOpBn0EUClFfy7YpTUAuD/m47Pkxxxr47bUEO2BZw6Ed3Gt655/jPJ6+
q75NjlD2o900R+D2hPe1lnrCsMA3IXk2rISgZZgd2F847UbT51tWA6L7sJHozGLKhvkUY0r8GIAt
p/bRyGgi291kQrEDfGd698aEK0hLAOhAMMYLvUtIF1/hH9/ixn6TVsRf8LQfLXO6br3c3/iADwjl
xvfaY/HJSWCKMltirwbjC9QGZC4ay77qV+chVshQZq15ag1b7cqYbWBmQ7drU8vQ02KmfXPBrtWV
z4qgPggKwlI6pC/WXAXwycifLOgWu6pMlo92jyETX3jFm4UTCMpf9DJl2qzE8vNPJdrBN85qPo2C
UGFY3VOJwcmmUE37NV4BP3ISD/vVk32oKpLgZG7Ww6TImExNX9pkhiBw6TjuGAoWA+ccA+Et0sr9
3kDKMRzqlr+lK3o3ILkDe6BufUaOHDLWgz37+PuUjIdbaIdbILRQ9eIgdKbpGaCKH6pyfEh8VkwU
YBFilCNBk6NA36dueVt0H8LOsygLOa03AWn2YCXPyq2eTOT+AIaZDx2zeTA2khWKBvz1eayUmhqR
IuP7Mp9OMOM/U0A2BxNtkpvOFO3HwVB/ZZxpcS/DRiwB0kwENTFl6hbBSXBtZFVAAnuyax1OVwQg
0TXkxBv9Hnch13+k5fxcL8WJBAM4gZyR423s27olrzGs4ARsw6NuhO3Wiynd5HPxAcz5fsRK5NCL
nGdNW/CdU5bcm61V/5WavHtoeog/0JnPHVZYnbMacNWpSLB4p6DOeM+O9D9VdtneYPs4PRaNYW56
uMo7oZtXabxsJ6WS7aJ74VFHnqOaZEam1xbDxgt0kC5InMaxJvfueqgLEzmmWMeaYTRCslVb4Sxo
hWB2uysrYDJhJC8xpz30gH7fle5dbGtRXn2iA59POSOy50av1ZhlcgfrliqPnIDiWuwzezH2Bje8
cfSZWS4VxgS6allnGkQgJtVuiNunquDoGadhehfXbCn8ifnYZV+G/bBE1wudSXKdHIi616v3zTCm
dNqtvREz/MFOj+yOih7TMtYkHsYl3iWMWAJn8QGoBtYprrlMLljDc2KvnwtbJt/adAYGycycDgiD
dnRCMPIxWE3BEkVf8qnjV9rixVxN8xmqb3nKOfXOq596c9/LLL2mWH2hCcFT5d57f05DLxAPJV37
I6LUTDNgZ+hGleuszXGIg/HWZSaO34o+A/VQZqgEWpjkUASFuH5ogxIjij7A0AIaOWCj5G5JCWM0
I9W+kOCelNtfG8OaEnHrm0Ws695BtRN4ik++6vA5UkO8y9sR6weHyaGRTBaAerpSrHaOuIFPNJbO
w/nsDWb2aeJEj78v/N1ftRc8n7m0JaRnmmct3h9aZWMG2inOFhVC56IQt2nYun3/1NQ0BTOzWA/w
35ixYX0GGiZfD4koBkIN7nnNn35TP5p+arGHKXR1mjFI0wA1JB+Rzbw3xbxu7UIaR5G3wy6ZzHJb
T+O9VxhA+/yeBLiPP54bmecaiXn4N4icyYs3Qypze+/BwnN1Nxm9dRLgSq+9ei5Os2GR0EFMYzVQ
A/UMTamXMMIzeldTsExoR7oIG5A+eo9iLFJ57U0Jp2nrxDoLTPR8kJp358Z+dKUsa/7PW+RMBDCZ
Fwzo6QpcKhFleZoUMTsljDpqSrh30XXHvPboAdTzCoUmyznw0sdnRMt2syaSxt9/1p8boI4fMMzw
HFw39DThddMIgY3GxcVoCDPZQeMVa3LsWvIk7GjxqcQqE6gNIGCYXfYb7SotX3nZSKJ8DxAkQ4UN
M4GLS7OzrSFVwRD6zTxuoLfKHdhH6306eajRQ9z8PJhZtI80bRh07301FiMi2yJc7Nl6+v1r0B24
y6aWB1QUTT8pWd4XfeBBDGadVJMKHR0EdMMArS5SaPDW+9Z1HtKY6Pr7S+rHu7gk/VGY/YwnTPgU
F49vw5+g3IwGdJJtf583i79vYv4EUfdx7sCs44YzAYtt8yPo9OL4+6v/YjczJ+AGcOo+j7Jef/eC
l2r3jDnDxicZUzR0tiUFxRsr/BevlS6zwBPCp+/505iK01S4TMn6cLVSB1BbT/mVzZ8ZxN91Qf7X
0udviXtdKt3pLiieM8Dm6G9bdPf1qvshTDVlG5OWFH0Yp1l3E/U0zFOAEleEBFo5k/8IdKvc1Cbd
Mz1aL+Z8CccZVi2aGsM2H9Nva/7p9+/6AiJzviXmiKBJWOw0gS8WV20wGQ/Mmj2mss9VjY7e38mv
ws2kwjbwDbE2PWW8WFkItUl8OiwMMvQg8vUrGIQ0vKhUXein8q5FDW9XGnBRqgjRFJOsGRgGwll5
9rE2i6vclB/b1DM2YzrdDkLBOMfvCJbL+oZQqZ7K/nRbgXABLLHyLO88Evnhy9j+XC8xSvFhEYz0
aXKSZzQnaeWYJUcmPGqA3aeEJtmfdl/XB7SzyWiTgpYuoAGrnWlMkcchJCLEBgwbmArPvpssRCD6
LPvqdUe3N+fd6pCC9PIK/OiDIMcZ4qTWLpXZ3ujjPeak2Vau6ClD+9zleuqoPIREhJlnW/wgAJ3b
urY2cbfK8bXbmpGBcoZuZemx3flgy1azvfr9ChE/vxs9SXZp4APZQn/2YliK5teMr6dZh6BPQWCj
Gr7F3nAEkVDQF5NNj5yEjYVyX8D9G8EJ68ektQqIv6lICCWtWizWtiu83evaHIy9CxZkP+q8eVVk
pR36s7e0JGDF+HRC4+LNeGb9PNKSoKVQC7JxcjGRJ75YdmNPnG9JNklKu00WICVCTw3+kGyfIA8A
dPeKk4+IBApoYP2NPD2gBlG/EVZ/XvxoUwQsL8HkXmv8vb6LAmJMPcq4CUE3XouJF6NRL0gVeW9c
SPwcQhkdQn6WTHilADr8+kpMQaJGIMkTRiVdwYy8B9Xd9dDIvnzJV/A9UtKVSnV3uZkHVG4VdrZi
CJZthLvRbqqTZ0EJj1aAOMmCek9RAp5BOMi70zqheKe/fWptZvN2ThvOiKhdfr/wfvXRGOAxAHWl
6QJnuxhNlVSuwlqTOkw6VJpEjkp9C8N9W2A8u5mLGae4afim66UzeGZokhcs6N+IWD8HSAksgnki
IoLOz8dELoZO1pZVh6ZTfbcDtJV4DXSQc8BQ0/LW1cTPEywp4WIHzH1ty0Tr6PWHsxE6w0hIIJNP
QnVQdbXs9FgStgTEMit2aeCSUK89Qw5wj/G7Yq2e8F9Vtx4GPCB44ufat5bb3GlWBF7xX1eOojIv
tJ4B8ma3CF6+oSj68znKHbt6UCyRtiJpfH3HcMNQq53ZWtJY0rDq6n5nKDoQg0n9RCsbBJmZvzG0
/EXCz9VYEWZAhgra8mIn5aQOkB8Ept0ZjU38RhwK8Vmcsgr/8KTo6afiPUNFO1x1tKdukBd4OPcM
6bcbe3j5aJmVtBAiBkW7Xo0djVDbuqa1Yh0QV9nXNiVmAqpxZ7v9k1jJt849kdKicBKMnw+91NEs
denX6vGLg7X1g6Ki2haVnRydFR2BWEGtSCP7Yw7oamNhAQr/3UPJgaHDIZE6mY+mAM4NrUmAng/Q
pwGY6dlGlaMDxcwNGkv24qU9l5shz1rRZ9uAi1jX3QRZkGX4+x33y7Dh2Q4AHg/xdjAbr79l7a9p
0jqEjXjpk3tVMMa0KF8OwoVBTWO54gykyAXf+EzbnG42lpj7csIiYhpEvi+9drqWCz2ic6wvICle
pUuK/YnT1bje9OKv82gTPSWEGZnWoiXU2ndJxkf4/ZPoRfc6gQUbS3YBmkkgk+hexPs2dhjBou8Z
IgKFfA7qPzvUfNgSTjKicBoU28Bfi78cP5I7sKDqjTNTi9xfXl84EEbBvIA1si7xPYE/qwDh8yo0
c6ZolWjne0vR7/dzOuF2EzifyhqOaWon6mqw2CPK4YScDfrYqf6Tq8pmN5jobMYry5Szi4mS9hHy
FuezaQ1w9asno6P5ep4/0NqwDPp80ZwhkwYDzq31NMClyZ7RlAxNfL13+BHTzl3r9KFtJueTmbu7
2gxO7ShSGF+re1g05gXnlRf+x9ADMuF3cMx5WCIfECrJuPH3H+kXmYUvyL59KwjQvHU9/RZ/yLpG
ZnVlNiVV2DCkOA8ICkePhC0mQnXKNlz7fNqgUXY1m5iprikZQ5R+YngAC1yPYVYTUG3dIpvIaf2Q
6/jWeI9OBiA46mvkXUrNW2UWIc1iCX9/9z/HPXShySjY9yZl6mWNNPRG3YGCrULDd7RgX7fRoUIt
tCPP3ag8Kt6Iej8lz5I1RX5KUQZ5kYP94kBMrC5aWkUlSGsbglDdg3jWk/vzLKY7f96BodBIfAHJ
AWhk0GPAscf8267mYd82rdq7gFk2QDXeCh6XB+X55lzyWvabRg3p//7Dx/QWP8sMbH3DNAFH0Lfc
w0IaMegpa67fyu9f/y8up7c4SCXbopj46dhRtQs/t1Lh5OpVC4YV520iUsfaoXZ8qyL2L7NgFIvR
fpEgOgGyWVSOrx8vaUemjdAEwyRJ3FOQjg6xsIUn4+Ds3sJA3EyKjCTVuGibNPSY4jN2tCyjvHMq
R/45OQUWTuNw9OzhXef5877xME1xJlQdJvboju5Kd5MjexQG0+IhWVCmp9KGtBeNOBila18iPcGP
pyMG8syuH1La4VfZUFpow8MdNCpR7DKtiU4N4yRbDNwndJzQ9jHtZEQbZkIkQDXo9TdOWIjYvgbL
YTBRUe+6xXS2lG02LFybdwig/IQ7T7aLMoXUP3XyYcXMapeXvr8bEv5DIoxnq6aZiqr38LCQqB2K
PMp2MqFSi6oRwDkZHR3BlrZ6ypx6V6rCvgag6oIDU0G284qmPJS1kyIx0kJ8KxwcoSfU6UNbNv4x
SLkHbNNj+rsf6t55Fyf4Dxh0h298z1hp/6zW52EK0GGSyn1jo9mXiboUPkmYAERLVDKp119/7EDz
JYycUx4EhX881z12Dmqk7Ewm2+RSGfyyd3XTlMi+TIg8rYuzF7X+gBUCCvAgPOYXA3m9bPE0SvPk
ay4y++ADPYRmgRa/ywLCV8+HgEuABDvflgeGCA7e5bxt316NR4RbnVOgfz6r+ndYUz+6ErTJBDt5
H7iDvR/aooSE1flvNJwuDy9gf2wodjB5DIHGvFjqRE6EEhrlH5J2DVsIArSI3ti9l8HzfAkJwhBf
EM/6ib1CFYZqhRf7AAayeleNtF9HdIB2qkYcputxvV8MRIJ+HzIukwIuSuyEV0SHXYeNiwgVw5zN
vKSVh6aSzZ7hV7utIaYxdoM/4NuM9LBl766q1oxQg1LdG20t6zK3lzbnHDg/Enj6qXRcXq+qBZXx
MdPyBoNXG8zlkf2shb3CiNQXjNzgqg56PyTaPdJ2UGHueOPH37+CMwLux8TofA+0yFHN9gH9aoD4
j1GabdNK0RreIfOUsRuXpjsWjt1SiJv4Y7djGmzTwuy+zOYa3fEinbtqBnVa9gKVQCXXXTJKbMAm
JzsMxeo/mZ3gVTYd2V1SHwqVtO8nDAyuXLR+ruo+kaemcbyTrKfmk4hBJWxm3EzDKejvbQnLNRmN
/I3kyxU8w6tnJIHFeQ9emU3jmrP59TMuaQ/1nyP0MLCrTpPdzgc0u6xtMFbj9fkhAmwA7k1sXE4d
2kpbBo9om6/musstsCMrKdjOpheB+SfSmQGioVi4ZQb72uyu5lW81GAxjsboASGD0r5LY/tBaZXg
usVtc12TDk0ErwUBgMuwN0us9dxuj6gQUs7IuO1zr19B+MAsH6vSOBS1WNEAcuHNJvNBtU2H1+kK
99YbgVgk8fvFwOHdi6b8flnrT2uLCmibDNfuBD9qdcx8E6PHdytS2T8ZVfnt90vG/umk5XXShAdT
KWkFw8t7/TqRrIpSRJCCQ6xaeieD0W7Rpz6l8fShKBwcUgfHOqy9BXffWyCz0PHaZqjUHbGzlhuU
miBxMV/e5gHbLCvH5AZDNfNLAwmG8XKw3vAr3mkcoerPhlMeaSQNUGwSL1Tm+HXN6uCGKs/cmj2Q
PbfvnEMjmhJQn2i3Bk7dQ74Mh3E2Hgsa0ju1tm9lNs5P0Qp1M6pN2kYursK0S1+/gQwJTo92intA
vWx458NR+CzmiSEYNw4tbvDFfqj8PuwnvFvxizEA4jTJjZX1/nFx0hoNpAjj8LwqPqaxhnekbDu1
di7yS25mHMRUszAxD9+1gON2ZssaWfoqQ6HTz7aD6Vv7pR3CeUnQNBfOh/9L3ZnsSI6c2fpVBO1Z
IM04LroXPrtHeMxjbogYMo3zbJye/n4MlVpVWVKpBdzFvYBQQiGzMiM8SLN/OOc7Qy9fbMMiBy/w
7sMo/qTXAWTAfuoi7wzvoBBtnFUR+zcd9eQ2yvx6G/QZ7XgRVSRXjN3eZTawt1n57VhM8qD3/JVj
kMl/M8P5Z88OmwuboTdn3x+KwmmMI3aUPDvkqPzAbeDfLO8KLBGIgxYWxT9/VL8CxX9688lwRqHG
JBdr6c9i5lwzqzJ1xwmLnGqTsId+QVgWXVTk7hI3no87SULxVeR20YXwGw68hvLLGvjQx76mgvfB
ybBNfO6DEPy0ew5np91ZqHxG90QqVQl5lfe6T5C88nvXFTXhxgh4LpuE60MMvM2U7T/KFmCGKBHz
WfXcf7dK4nawillsDsfiMmlNd5sqqXYRkvjHAVbWHQv/cGOJqL+t4nhe2wKdRmpbjLhcgLwKw9YZ
MVcA3sm97fDHHIJ04uSYA33O3cK7bHBXnAeTY7mtUhKbli+HjWm2FOL9I2QDY9P2XDNGRLzB2hFe
sisB2rzVnZFcCbOEvNEU5jcZgvpHxMw6O4pKYxc0+cI6UcYO3jWHkWe524hZEBUoL8T8by7of/K0
8JAwi/lK6eaW/P171rpuluYKVayPUZEzhM+vqRwup9ImRNPhhfjz5+WPfx9bRRTplFg06s7PXbqb
FiiD59LZZTkR0ICVkx2yueCI5sg/RLNT/5u3wfpjYUnbhlOajheZuofB+fffoY+8rRZK2Tt0THIb
TyhDLWLeLuOcRVQxk24ygo/fqtbdVaVuDk3LceEScLktc15+D6DIGq5QuB7pnNeB5qIye37UZmmD
VPOsDp8/3wq43+YubzmunWK53B1oe84cZ8RGlm/TcoyoAkMv/F/+dCt7Q79YA19AFZqUxA8rZpMP
JcjN4+z6ZxBy6Y4tw4+6BKk5D86P1MveRMTXbpjduJv8cL5griW2lh4ZrJTNQzvzrBNOmvztagXQ
0qwbPKEvKMrkFhbjfGsh8kUjwtsUBNySEY/gRUli68XQ2d2+dJfblBhyoAvUJWnMPaNzPa/M5V2F
RJUg69HTO+x5ZE49z/lc84inTdMeEOhy94CV27RpVT/FcWrs+Nwk7GS+oMrDbMnEZd4ERsQWYKrH
X38143mPJ23sGo9cjBWho2BTxFCvR6QFq2m5dZNItEc7hhvZUPOgDhuoB7px5kMc22PUmf7Zqlng
64x/DToF0drjDS0ifoupqCCKkMiytkT8jeYbaIRqG7DBqIiKLgSNsXybhmMlV70xk7jeWy2paKW7
x6OEjzeP+ewyx99ns/voTt5Hjl53nWa2OPJ29pd4akAlDrw1ypn8fV9DEPFjyuiv1z1w+fhQmvI3
GNwCVUClE+V8/lEgO5p2fhxfb9f/bVzCv/R9/s4G2v73ly1UfS8XQsHv/mVbdFzAt/p7M919b3XW
fVlGf/2d/9tf/Mv3rz/lYaq+/9df3z5zIndjlOHxR/dbI6aFv99yF3nJn3g6G128fURv2V9umrfP
7230z/+AX62c3i82pkvG/VJA2WPG/D9WTusXfEBgMx3L8nA0Of/j5BTBL9ynLr+buCvOyyUQ61cn
p3CBLpgAFPjjmMTgbvxPnJw0FhxHv71PkUCgL8cxihHMJ5rtp9KvVnlFSgfTgyaOVXKA/JJee62j
u40MCYRejaPOEljsBYh6r2oiiKx+oQkz9yJxZC6WbMnHbiDnFI57tkwcMqt+jPknmpL4dY6rAJSR
j4NmS9CuOs0lWW+F0whzyzxPqqvScfL4YNhT9QpXgXCR0oqLZsVtruijVd5CdeQ7eGoHjlSr8wbi
6Kt+C9RAIHPz7fdqngg9CmlB2NdCiMs2hYDhvZ6HYLgNLJ3EhxGk1LwWozkJUkaSBivh3KM87jFa
3EhR9zBIqwrrx+RY6kwejH1LnUeUTVr3YAagoVckJcDkjykfcvNHFJvljFyCGIuNbRv2XRGFNn60
MFcvNf4tNCV+OH1I1+huqiQLF8Vlodc+9DK9ko3dv0VJS0KV7+TMtSo3fkX30R6aEPQRSljTZE/g
NpshF+7RsjpUzQU1Kwz/QrgriVnhoXPF9ML6COxxMQuQw9zv8UH4AJ6YVDTkicNsJDG9aj15Frk1
nIcRvoLMMySJsx3PVzLOtXUvuKPg19tTrXZ2UMngue8goU81iM5tFphoEuZCiQWSbxlltsoUL9Sx
blvHvAYtNpCNU8+yDXYJPgj/ocUestQjbHdD7Jkv7D7xUsJ44sOKjrqLChbf1bDlj7EvSGesgab5
JBVZmIjIdPOi3rpWns/m2fAgLyZDUm+sEN6zrc3xrovNH8lUT9siRUY1cM4dydqCyFuR+9WAQMWr
A8mqn8L5iqs5WuUydrA+2EQ3pdaEehD7AchCd0CDG2jvnsHqcagMC2ejEQaw3nS+tZPwntIKf3/W
P4tK0tm4bEF5PhD0OZ9Wnh+LvjkOoyr2Rmbmy25HrBcN81YywDsrIYuTy2Nzl8vKOLoj6GMoBHx0
de3vMRstVujqpF3EBsqw166PTXIO/TMNSnv27RJZWJ/Xl1kEwFcQof5p922290EUPcedA7RUps5B
QyEna6DE9x+AzIMzq65Tv/K2MtPlHSDY8oo9Kvv51Jm3Mxu2RVBmho8qG+/TDkbf1KXqOOkBUILn
EYZCZOwqDspw441EgxLkjWs7kfc1QH0KJoUZV4lw54aZvbULCIfoqaxVHzJKsDp9rtkPQyyKmLQk
k6Mfsqi66asGZYs5A87FX0L1HHXXYZQBeZynjloFRZcDnbR0BNdYs1ZTf0eXSgifZ9wXRfVd6/gm
RV+xckLsKVnXdRAPWo+kAt4y5RsI9fgVdttp8cI0t+Iwkg92z/M/5eT05OFnZkV7SxfBDTet+b0B
YL1qyuqicj3NUNOFGB4YgN/T8YdXdBeaBeq6Hgx+8pXMwUCms4EwWMHZ0x3yBgcntyQ5TsY0HyQo
tJdJBJOzaPOMDDAod4MH9DSbnPnF4OveJUk405fZ9R6QxXD2oxRFuG8M9+iL790uTE5EtHl4MjIC
QwbyAH17tMlsHIvbBrDR1vLAhrEKnq/QLWl7M+Wjc4hIC8XKZ/R64yYQZda2XajNRFRID0NCTE8x
SWXwo8LhKgjSCtKiBzEtcpyPrm5+VLWEiKf9+kQcnNxFFngLmnqgFWmf3zgEdOK4a8VpRBn6XlYF
iGp6V775ATSK3UFYJLSBYalYYkA6pDxbZ6r95yEQ6rNKe6TIv7lVb/52C/0F1PBNGRdd+19/hSb0
8+0EBGFRdJjsgJe24ac5ZVnC24WDRZqIaPuORLohdzddXE7XLR6TR5DqNmdcibNgkDU4+6Lpi4cC
hBnTk8z61Io85EumrJa1TTsHDYMg9wVzFD99xPsW19RgDh7KWNIJ6i0L3txcFb4VHR2dQxIf8e+T
SwK6/KkFTkgEoFlIMuUCt3cuqnj2z6D505vIjzii6ipskdpLuIKd6Np3dNFLYRa5z2k7lShk0wlJ
HyRfZwXQ3Mf34WFTCMK0PQ6DN+015/sFKJpxl0XYT2bZjwc27wEBzgzPfUFtJ0E+8tqH3VMABHfj
wjrEAs8gnVIWAGxHHcIS2iFOceTe6vySSTxSxrU7BPN0IG4X0D+tH+3oHhEr2WMj1rtDY05OfunZ
sU/Qlgv4X/cwxjxvOrWtsI+ZIjBi3dgmyXWpW23HsnOu86mVN62MFCDUaTvLhv4hruDvFkROr/rE
Kq/zIAc0hsb8Goms80wCqYT7vySokHezi7oCFrrJwpQkYJD7yr+PHJ/wGhyiyXTRB90b0SogOnEo
CGbyV1Xy3vd00YblX5YW/Y3DoHPDRqq9i8wU31jJB0e9Adt6gaUwWTcOhaljwmgcNNwZmwztwc8z
ijsx6PiKGLAI8bd0b/o4OngMZ49cKykzKDd7arwKWFnLjPw4e5reY6rafrsk16+wEhQvybRgk0X1
DnHKWTegflfOjAXX4tm8rr3auiff5cNDqnBXRrx5qFj0Vds5rdoZ8GkN4LIkvh0XOpo6FT2wmc9s
sqsX5sHMyHzCY+w9NnfnqpqrXnAoO874HMwjINoA7N3bBCzntQvpsu6d0BAFX59XT2uXtcarJVV0
5VekNJOu5L4PSegtFh+2CYpolXdavRaZuwvWvbA6Zx8YJiEbESxJkSfuvZRG9yFRX6xSsmXuRTHq
aAsfet47mQ/cstYERY9Rc9alBl0Zsg375uS+ujNJVzhDlqIiIGxt3elBbVx7jLeua/gPNZMOILDS
faOqTT2uEzJdDwNE7lNMVgX2OVw15qrNjPRuKGqS8lhzSfIcmjQ2aYAWbZxNwdFuOeyqegevudoo
TiyUk82s6zV7U3UFKijg4xQJ176HjJ0Ncn03lUn+vMyTv+vS1QdKr05wRJbsdCryNlb4ZcBs+7o4
VFMwc/r5mO228JCKJ9fBs5FOqbwq7byHgRoEL7qlc45zm3lJE6q72QD7upJmU9zzZaQP1jzz060h
80EHy8yT6w9AimrbwSDuk2EVpVD31k1A9jRQjHYrGvE64ZQ6MXjBPWFOaUI2T+y9TOHwo6+0YcIy
6/uDZRY7IPhcXYOTOPs0ncZvaLOgmYcjsqhVi13xDW9rf29Vmf0Sjp4LcSnvgWyqVvjxQl1FHOHn
8tuc4iPmUjJeYf4ld0R0B29VW48Plr2Mrhi6p4zwRUtdUljOwU5I1tgygxYgyctU74DLux/atZND
ZeiO+RXz8nHr6FRzr5YMjUmu6KZvpt8YVyjs8AIWYSKDlSjC9MKwk/psa2+AqCz6TzNv8B2YXes/
07E3HcI9YciLMhWKTgMw6ovQw0SOeTXG+boyGjajHZfFK/Oj/N4hjeA4hFjPbIVmER+OzRDMDgkM
cAIqsdXQB+2JQw/Qizn1YwaArM6nlTMO4lvnVVN6GO0hep+SkqY5D7P+XCVzt6pFiIkmS712vvCp
sU0iDdXFNHK87FCdeJ8qQusfxq4+RYloQNpLMT9hGxPV1uostKBqNB6L1oluOrfw38vR6u5x9DFk
XB5Jmqd0BHkdKF5CkgoYPvo1z8i6YTZ1iWHGOsZ4lel/xnxQq65ThNcytlY3WAdgO5mxcU10PYe9
Z0ZI5oiTM3502i6wk+WCuM22NZ0rQLkM8Vhq9ucao9vrHEn5zphxwqOXiPr71Kn0aNVumK5LFs0v
xcjkekc6oIK3Yts/RNz3gCMxC27zLsZoX8feuA2NPu1XTZLWT8DlZ/IVijHfIiTxid0N/WEbpP4E
Qt9oR3Z90dxdtE0SXDOsDO74fIqrobOoOt22eSWd09r6oSyKDfs4Ua1HUCivOVGrsMf9TjdrCMoE
pCvSfBvbGBbifDJsEofxyTpBrKJWSTWW15i+42sdC3WoDdn6q8FW8tAUsdOuMy/rsSUnaUeQaGwz
FyqaLnjCNAaj1ym9Rwv+5Tt9jCyh3sW2vaphw008CnFz1UzjxKCtw4M1NcOLMM373ujqh7yvQaRr
tD/XkB3M8qZPx+jQz8J5w/rr8UtTRlSUEuOxht+8Rfrdvuhatj9IjPXzjTGU/n1p4tqa7UQ9kebA
TZT2sM/zJo9Q0Xp+RD6AVaQ7CmHjrEp0zTtdGYTdMWFiZSCjx6Z3xWkqZNcQoJeZyT7QBqlAigCU
KzI5mmvPx9ZADNcMsyAfoU3b7dFze/8VrM5431BujRsL+/GRVslVO2uU2RENft7sIPPlm1nzdOJ9
nErvurbYv2ywEUA08/tpb9aDfOunojlCJICHboFtHgJvwmbU2ENAP1lRgUUMJ8nLqI3xxmiGfBWT
s/7hSdV9qiojAE8nft5gPOyXipVz4o12lnBDWnhvjaaf4LTCIIp7dAaPsiiZngisyqwVH3EQY4Ws
iC2VVQTrg0QDyt+aFxvsfD/LjeH59TGZdfdgO1liwYQYmWybmSQEVuHmJ9nQrs8+BHpyoNzFP67H
l6qUYXqdG7nLM9ws52ZFSLTccJ5LsA2srG4qtmP9lsSDMt6PtU1Al+mVM9wLqiKEMEvMUFwNPMxZ
MK+qulMfczPLi9YHDb7FZjJjMsxVqkiC8fEKJlltAqELp+k0ZL2hjkBvmmiLdxQYfEDZZuokfxxh
HX930sE/mkZQPDtOGj0FRa+nVS/MYT+YhkW2LwNVF4ws+RWRv55xXf5ILSK1dyGyScyveZEBQm/9
fjOR4YfU0DH2XEn1hh0DfZxJM5aLJQtPMUxBIOY5HzZa+cXXVzkPc2Ch/BM0kSpwTx66ht2UsUgC
CTLf9+NkXmVMZzbCWNizhARM63hMyrvWDcKPcq7QyztEX2bmOHFnt4Ry6LIz6Bc7Gd/NDKVYlEfZ
MzD6/ipL7fGhrMh1pHXEBsVnbV7HHgq7oKjCc5uZzqnnhX+YOkr/xsimg/JGCFPxWPwofa+4dkTj
PPDYUwkn9sliqk34T9i9qK63L3LXmgk3tVCQOlIfUefDYehksRfg4VvPuacmb26RbdcXgBbQ/2hZ
HlLSHV5NfnLvoYRySA/k7HqSXMn2ttLLShfxTetNa8ZU9godM7nYg2DO0IZC/fDt6DFE9HewnWqb
N5lEZRcMhMcaijQ9p7mERfAawEzf12k77IMoIGK3rHHtu+iNGJs/BxxYjJer4ei08YcF83yZVgBb
axLiPyTYEEfok4jC+OCqLrsI/URs2ALGa2WN2TfUwMV5tmvSz4kH5YvM2gMClu7ADtfbGJ2f7Ph+
2p0X2+A54W2VXJ5/3sb9QRVhOjYiddbxtmWDuXN/Wq4aHL/FwEFyFH0sKDuXKs2XpbqqCJkZ1g6P
0LRGiWCtKi3B8EzaOwKWIwv433whf1h0ozN3kXcts1X+T/o/eVMaHWIoJSfrOIGQTPq2e2c0PsAG
6u2gvfb9wnJvUhO7/BYQynDXA6NvFuJEx3q25/2O7P5pGIXDnGwSjdoRkcH8TBJDW7+5xN3YG7s1
nOcaF+4NS3U+eVdmLz7ZOIwlloFcPvTWu0eaOhhuusZnxh8GOJBO3ot+MD6aiDwAvMDq0TOl9mCd
qPili+Vihuvtc2DGDAUALjz7jeJBiaPxti7dBIoL1p/tNJvpBeiBZkNemKSQkOp6wHa77pAr3Xle
PpHYOcqzzhTXIdzcnRyzFyFL87YT6kRgmb8Wy9DSW8aXJA0wycQZwglpoPeOtoxcnbvqa+ypvkag
iL3MH5DBGQcIu/Y+wfL5N6OTNndEo1jPCAnrelUDomH8tRTsY+do+GLKjw8xC5RHOD08p9lXdW99
VfrBV9U/fnUAcZ9OH07RcHayAbtOvvoEqyvlgVjPcdXhlRRIyZZ2gmmS+4aEIVuRdOsfjVA8siDR
x2psFKp4PviUcKEV0VrlolegZ0GLQPviL50MuHnnjMmef136nDAau2jrz9zPSTnB7rAGOqKlN/KX
Lgkgb7xpqtzZi7phRrlMRNecJsZ79tVkjUu/lSydV7D0YGLpxiaD8XYNpWJaM8uhXauCSMz35Lqk
r47IqjfC/Ey9KeARjc/YgviQnDJzrrqZ/nI/2C6zcAbp1UsTVm7xaUSujreRo9WPTmJbuvnz10T8
wZbBuAViIfZAwX7C8gXbkN9KiHThJj3MCn2MqbXOlTEq4DVEmbaNTI+ExvnH2m/yYR3qMtyOTXnt
Z2V4GY0lnlXDHXDAdqpmmjYbasMEoCCrJE+HO7oeYtFt5qQvrKyrnpwjWd/bA5iHShCHpKZ4wJU7
XiM0JJN5wPaUD1Z/aWGo61gojOEHuk/w6nHlHl2COm4hrRHzPrrJSbrWfSUjpIzhDYg6zNmhQpAh
w51lqnvecXmFS/hMY4Y927BN4pdjk7wI5nVkRTS17x6iuHZgbrgUqNwd5qGvvOzGdRPzBs8GWr7S
dtQD0rNir8DubNWoiUstZTkwe4OJdcXhUt/4TQuQhUqm2zjMluEsg4jst86Ypae5Nknm1RZEBxrw
qvj0dItsI/U1haTT3QhSQJ9mNYSbUibg9Z052wS4U3O82l74GrFVeB2dKS/WQ142u7BLo32MTT/l
1rU9dhZJt0u8SR0K3+GVs93B5ftrYBtMedJ/5mEQcH1pM9zTCRfxZiSXaBF6IjJceboPDq7ZhLfE
lETvOdwfdJcq3oZhYdyNTEaYFMTQimOnP2UJyghhxtYVo8WZp5KiM0uC8QKRrPEtgAW35Y8jT9nw
i7s0Tpa0C6eqH80p5A3AZrrqh46ZGZucaOeS9Y4pzul3E06z115Y8QOZC+KpThA/4r81ozWBlxxN
45Dczm1H+DKCtguHU2pte163Ldk14AYBYOJFVvJYmC2GGPjRqN6xl9qnWJp2RhPjhpdYpMw9YQ4m
73WQyMsqL+/JtQNvkzGgcL9uIsRd9q1rNOo8kF1PVlBj6nCVYJn1b4p0YWFXyxLJ+tonWd2o53X4
tWcyl5VTw1R3CRJYNlEh0W8QBuIpAbBUiHfra2sVsL8SX5usFqnLjgW095R9bboKYRiE2MbDgnDg
9C42nG7VK1EgWXyQyJbUFcZkchqXe+zT1gPJhHIUfk0hwLYtWRbaK/JL+SedgXTPUOuaY5NBvhsG
xzqiquqoq2ub5loH5FSsYFOlySHx3Zb9NwMMZ9OQrHUhtaSeIFqPme64jHdTx3qp/Qppb6ceAIW9
xM3ygpD+Po1efKrDGQV/H3i7yir18lWDeWHRejFGrIhao3QO5BC0b39+ULEg/f3uEgSgjzHJtiHi
Ilxbdpu/0aMTyaRTRqLeMVDAI4LrOm0uq/726y/5j3bc/3KBDbXyH+DihzLnfz+zjf/f3HEj9ZNo
b/71jvv8XbHgfpv4kfxtb378/K+/8hP79T/8dbct4AqbAm8xCUa8RIuc52/ZAH5AAICDQhMgpPfr
r/yKKWaDDTWRtTPWRSDWbsCP9e/LbeeXxcqD9h7PNkBa1F1/3/T/ui5AJPCvSaFf9sHfLbexY/OA
wFH22R549s/3GIEj7Fg999AEja0Ook45C1Fej83KIkP7c0zJhOlcSpOjI119b1uTr7buYCXzjjG7
fKyThH1f5wKGqliSjKs8NtCPOUM31vvciOQjufRg+4bBpHU0OMOJ3XPl2kPuT5KVbSfBoS0hre3N
CQrFpUl6ynHCVLJ2HBUpph+8Tq0DEBe9f9attbaMB5bW9YWvPf2C/J5EqcQPthYhZ6Q/+ncmDgXG
6OYVwN1+xY6nxvHT9s1HzVyUckS2XDF8s+rSTGDM0Itb86UTEey7IRqIOaHOUAXOBNt4usmvaxGL
Q+iQpKqcWZKkMrFGJr4Dg8U0spLNJvd2iGTw4JeYjAYrHc4V2L51MuX9ivgYkz4EMlGmAwrayF2L
3hYVQGd/IFqyHCtvVbflnRUYlb8eMPxAU0OYb14KQWTLaSiG/rbuMyYuqihtdVnHXTLsQ79nPT8O
meJmK+pRbVorXOa9BlxOAqISMgiUNXFkZT37gNsZd+d03SjfLW4t9hTs7Mw6bA4p9P/wGGGXnI+a
uX5yCnv8BJsyCa1+qwlYmHcSJOsLuK/auWUc0YmdBZkTliWx9ela4EifVnJue70L3bbfe50ZfZol
6U7rvMqDfdFo68nB4tegqFJqsWn8CLgHtTEQUFf44rJsJlKJpGmA5/T7F9rLccUm9gaVIElw9dAx
3xvz4CwJjM4JBbgFk2XuXBOcTYndAuejQ5dPtHL7KfPeOxATFsX7uJ9ja5OVZr1hJeNjGyBtjJl3
6U6bHDPhPXif6RKqITpDbuxFCJPdd/C8Npo4IjbQRUSugCxPpkf0DS4ztTVj/6SbaekirPkhZEK2
I/XVOVEAyVWUAP4vLPNa+Xqdlm17P9lQuyLLba8NZYWQVgaVcwtpe8XODLRTWUYeARSUfWpfGkN2
6eDIYGkpGzaZWX7Z1LbFGjmx4weeVn1RIkjDxyJKgGgQx5LjpNKBlMtQbxAquKuM/PUj89L0OvDD
/rXjZxuSkRVa7ZpB26QYIY0jBjJjoJprlrY+957GOM5v64l4I0ZH2zow5ycKofiTpgvQtO9V94T9
tXsv0gmfezLt3YQFihd0bL2MWZ+rbvpeal2R5zUJkgvHsDtAJUl2LgKy9IXyzr0fyon1thWl3rdq
Yva7NckEPy4Dnd2IeGZDpJvcumSzbZ2+1juzbuo9G/lh3YzEHuaWTHfZmLDJbVR2yALjZFKocMLk
4xkhkH4JzRZMaquyGxXI+tRWSXGqpyi4VrIO3zAXAVv+z2+8f36X/e66+99div8fReVYjAZ8TLGI
rf71vUh/99Z1cavemt/Lvv7xH//tbvTtX2xmHnBHfOn5eGCoTn69G81fUC/D3cTkx43qLL/y97vR
/sUyAYeAE8UtyaziH8Ivy/uFC2zBM6BmwIntyf/kbvS+APi/uRttl8Ea3JtAwFDmMv45XQaRNMy+
pIewSqSr2I1W26CpQVSwngI0RcxWmb9tUatz5PYqhCnqeZWeN/YoRmPpkvApBa64LLgUVqVGLrDS
IcIVx/Oy+zQejAfHCqOjGomkcfMiumhyz1S7xvGIGsY7u/UkB2NbtNEnW+E5ApCV+REeE7zV4cgO
FicJxXeII+1CWYXNLkK4PgyVcLp1xzJH8jPfKy0nxp0H1L0a1lhPo6/jprmIfO6j0ad22U28wASI
jQoBiZdNrBEKFJ9XaAjaxeM/m/ehE2cvchzVfSnoT11TwB3zJ3Vm1cjiZTL6+Z0ZvPON3HOPbYxu
3gYUG5j10yV9kml0AyCBgE4LWRJyL2Jk2ja7ruY02RZQqVaFGC+U2bEbyiOQDLLhlgH8viZnrNqg
iLPel5Uj6oVSo2QC+phe1pGbvg8uK19EcFnwqUpDPcJhlRGbD3oa1nmGsDZK9MWm44bYBsSmrUwZ
jytYEOKU8ANYkwVNxjC9/AUKuKcpLrD5eGJELTETErTOkoLM7XmsC+ZacyoXMKF31u6QvMWFnX83
RQiAv+kn4oPqokekawZTe8k0uF1hzTTozvMZh0bQd2pcuwVNBTc0KjHhDuoMyCU4jUxtXyNI/BCa
MXGYsGxj8jPh5rhrxAjRC1eBrbgeRXSQLX+PNcmiR+Q7+BBjVUdxQwNb0GYDK0I8jE+FTG5Tf1ZN
MUQ7ie7moGOD4GDtTc5aKHfCpKdROXjSR//CIKB97NA+3tCF2pehq9uHqIjKN/TP5Oa5iN2Ci07x
KK7Zl1Qfde5Mr20QldbGwYpM+ZE01TdLo1pbzdbCykqSorkH5BTc2Hgrws1cDcFlwpV4k0c10y6/
iCxgb6AJbylHxqfWRvcId940vmOJcAjItMDJ2l6av7tIevdII/n1UgTDQ1sUMkeBk0NzbTpiew6D
8CLQOATGXXRMe11YHcPeoPYEkToMT4E7VHdOV85HaRXLe5vWB3ZHBqODyiX+ybQCc1OjequJJRLp
u+LlWv7TkDWK3WRZfTBjeK1bu3fh5Duxe5NhQ8qZ5WWj+azqyXxZbv9pa9blvMgb+QH6jA7KvZx8
In1lDbumNZvBWmHoVIe5jdB0hO73MBPzK1FMWwsuuswH+UEMPbhCM02ad8cbkUwxKh5fxz6B4K+j
EQtoOzzQt1aXEdjuQwqy61RAJQTXTUT1Wnkx9zeii+e59eyILQLTfwEggq1dV548c0bOJVEDrAuW
6UyQJX336IcHlPB7vu55Wy4A2Z7Z7YopEdGvJJGvZuGFT4FIckbSRHigwg/ctWHpFn1A11T1mpqm
3kAJBT1hz7FprTHW5OVWhKmdU+7W8fdEV9Hj7EXRhZkSN7KtOymylWGL4cXgRQE1ISTGnbSuSRqX
SdTwinSGhdx95tWec6e+QX+bT8DfE9i7RHWzlTOqjiW3w8FCjaqv6jqd6M6Lsjx2edu+tCY7AFY6
nylkQqaGDed0n2XuRRSkERtVbbAZngPGLZ1I8JTAtlgF8K+f7VA1lzKMoler9xI6Cyeft1oQpcQD
C1IcBWZuEiZYz94HeoLsoPLuw6xjG+1j0ZcnrhKHIDL2Vp+2oRYSYKORBhXdMJxjrVUHYlpNDtU6
qhwQ69qP1lAoUSHxfbreQZOKBfkyUZbcEH3Ufp9s4ozWAzFjrIm4ZWxAY03e1KfQjQsaKjRmWIux
NeBoytJuj560jQ4l8I+dHbudecjnImiZwUoVMyNzHZK6NRJIvnvTbjc8mvWPEYTLyexKsbFadk8r
BrscTkFW3BcGrxs+hniEVV/Xr7GHzog5q+9DiG7EE+U0W0C3TsWlGZXika1g/YJL0D+RIK4oir0O
gZdfKXkNULq4dvErPdaTB7A2SFweH48YEbmbKivNN23cnyevc5eC3FZP9HhmvhlLz/ph1mB+LvgK
I7lBV4b0K/In/7VDmwWYiny1M++tkx9CSGcLhMohJzH2mss+D5Ir0ijFTvoWLvVQIEUajWZmI2nE
RgTLPbN2Rl3Gl8kUes9TYg6rrBzz6zQhKICWB6LsUMY3UGaKdTRb1g1ohXJtoVh60spMH6tAVhtr
0q+V6cmHjiXJTYrPf6NJTTvUTm4+sP41vkMFH8OVUAIqqizlMTETz1jW7eFDbiqGcmX8UJamcROW
E7C3qViilqMkvTESgU2FgCsNZ6dwCLkkoTnaxmYB0QOL8gIb9RIbDHfmU9vH/4e9M9uNG9nW9KvU
VV8dGpwHNHCAk3OmlFIqlRpviNTEeQrOfPr+KFkuq+zau3bJDVQDrYtCWbJDTDIYseJf/5DHWn6E
fu7igFx7NOGsqJ6WQ9bCi3SsNcAibfi4HR5jzIZn0lDgH5jWmX+emXF5muSNNc9bM7gPKsgHhMYs
u9rplm5Qp3SfEvLla6IyObpGexsZzlIqYAwajZ8uCqm1MfO3VenNCqWvfY3zLvQ4sbWMJLmP/WaA
oqGonT3npE72KW2LkTqXs7iUmq2vaz+oDsVADFsqCX/rRLKYV2XPORJPsGASZQj15VLXsABUyFiG
uXMw2FoudCnWCNhr28jFod8255nclscBIsTWLjU3nLMi+Osmc/0zT27US1mv851SOyFItkdanew1
kLoMH1cjAreVJaC6ugztzj6jW+RVOE66Mu102Y+3ZojoBw6Ue1fTBd5XluK8iCLWLHZlSolp5ueG
NleKqAIf74WUTw2vTuNd0CHsnxi0kdi/EywRRFkF0A/pY9+oA1oZoL98F+Vg95g3WAUs+lLRjmZD
0UxqoOdfm6Q0iEXr2JmELlb4J7oXDrMSewV3qXGOTKdwZPp2TcZMScBQH5o3DWYIV2kSNHvctopl
FSXKeav65AXDsqvcSS2xPCCb85YmGcl39LWzC4FGziEIuMaRoMCm2/Qj3tXBS8JTq9f6U8F5HDo5
ObEXFLAtrSun8W99PN5Iqm+bCt+EyNcOctgVN5oa5junBNjtTDGc2bUJa51tS+9mRgHXGN1hACG1
T6ynjH41Z2Nf7c8kEv02Tp7KS1wuuwZPk4rgi9IyH4fBrhTkx3p/rPwq76eARNJc7/PmIVTB2xeO
RuO8BdVehfXQXhDsoOBMPn7KQieFPteLhkayddCIv5y0aLhueDlpHBZBmu/sFm9sv0iuSJnex34C
9h975amT+DrvLM58KBEbQmMTaFNTmlXVLEVpb01c13RuckWwg+CC4EVTU0ejROCxrV2T5FucOggf
9zi4m/uGjsaWw0t8Wnp9fCvZLr4UJvqNRwzl/eUQScj8OjwJzjrbbBqoflV3bwe93G+yTmv6VeQo
TbTxU1Uh0sXz+hXNbePRjcnwwmIKDmYKcQYhdA43c6IK2znD7nxYKexcz1g6m8+e54p63oTRQEzf
AP0MBwqe9cRotEBdqhkh9dDBVBKM4/B2kKRhT1MfHjRdXoe9zW+uFfoXe6tX4zMIFsNuCLSK+ONx
8xVuOAqjB3i8refue78vH7rMLrcWFJ2DgONHTgddOoJ2zaMPnwoGoW772pxkP8uhq9qjixlU7Rxu
J9S31vP8iR8gZpiWseHU5A/oUbSq63CE0YuSRaPIYMfHtWrcyp5SQF4tqlIQ2SHaSSHL+aMuFRUG
0iLYoiLMLoKkLW6EM/hPJfK0VYy3/nWjyP0w7QDy1vhhl9VCaWnRTRMa8GvJ0QdpjQeRvFKtgM6N
0GCCGL1f3RNmj16hE1V9Gvhaki8j066wGVPK8JQjATwD0aqrvJOLCPcvOmGK4VOH9g257X6d5vlM
y5OhmIauMaDJtSQeHdLSTZKEJHo29AtI43aVbAfbc1iRjTzeYK0Ol7gzhyvbSGE1t5Ki7j1m5qpV
zPTBzobkfjxlV/wGVCyzWtekS7kW9S6JFXGDL0u/Jk0goVRlw5+SpzVMc6U0+EkjU2JIaoY5d5+f
Zo4X+xMYVJk7zeIsPCZZjN27WgXeuZolY/R8lEOejuDNXNRO8iLoo2i8LskSL9QQKhM6KayR62wq
htfoqU6BZ9VL8gE1q7Pv1BD7ZHtQCY3pazM6CcE3a/jZWrkpA8NWZ+ag6z2kTDNflRVd0sZIA4mj
qQ8IFKvIRFeiKnk0lPFy4kCFNlqxqdiRjgHwtTlNA7d0Jx1AfTlJUQmQ7lxVbjNRDZSaA6ESIyBs
+iNJD8rnRI5MMih0/6RUkbOLqBmeElsxF0PXYZpOGZnkc6v2hT2NzShYOxF1WedF2dYTsObIWHWd
i4I4wKvEGM8UAOoxHjTs4lNE6+Jcx7/4NEHPsFLlJl01cCbXad37BbKRpLvWVVOVlzTPs7WEzuq+
EnZQTAdziLcp+h91rQkxeDdW3VUUgFYLpvv/way/omPEBIVTM7bOdGf4H5KC/yWsdXp8OkYfAK2f
DvAV2pK/aCq9G1PBDlDTjN/TKS31i4GpIfpJB3oNBIJvyJZmfZEtPEbfU5+t37s+mvqFq7PBwjQ6
Blj9/UddH9sYuzq/I1vAHq8uTm9Sx+/agXpcZZzBKtI4WitZABrDoEVy5zlTIgPgGGjgWieWlNrL
WhMlZwLD2tCNQD/VmBWldD5QoKQ2YoiZ1cXi2iD3GKNgu7+minN0XjybwBuBi2lMoG3h7JM8LC+s
SNY77DISGzKfNbD0T3LPw0EjbxR3XuJGkHHkQRL+0NiNlFOqZfq2VA1tAzjRHhu3Tx9yP8I9ROhh
vsySVCSjAe7Yqm9KU15hFWXeA6nj8KllTtcve7mSSS+K46YgDlZypSl4sB7O6lwJiw293OCCxouB
d/sgCloDdXJZY9HK8bZukJVDfbpT+ygh7FjppWnXqBGFSDjEMQRzcCdMznz5rsBrnSAgjfVu6kSV
te/SoMkmhPY0j6EhdRsnTKDX1Z63N0Z738IO1EvVCOsbfKWNHb2xZG8lEUG9le6s9Dgflo3cpfCH
Tcs9bQzW1D5Dfq95ZjcDMJLsRUNDqiZLvvYfcdbjOUpx6TvzWDUbmBxRO5zkkqm9tG7TXcps/c/0
yelCuV5e3A1qpJ87dR8q8E5DtPAJ1NorSx/pv3WdVDs/d+iZhWHXThwSdowJmZjNMooDD8SMvsKV
pZjSdUFXkOqjZblDm4EvkmMWfTQPUPrtbNNXHyADkac5oGJRVCR0k072QH5SEyEZCGhizZPcdU5C
LapOw9QnbKbQRLqywiJAVZ4UjmAbTat7oiwlMTP0unz2yCc9GGShtQRXV8gG7Eqyicis7W2WCzyx
vSyN41nl6OoyIifHOadegJNNFQyGZzgYgQFRkvgGWwEmJOFjRabPQ8iz2gJ9iPWMLt5lj4gL7ABo
HuTD3MTYQZlKToL6oTIAuFAq+LfIWXCcTyBSnicIJRtOtqh8RtApaVdGatUVO7roauwLE3SVdYO0
ZwpPJe1mAXXD3lBQunD3Te824WTyEoQ5EiIRq+5z5JrVyg6LWnnMoU8mE1+YSgOf28Vcnd9VEUMh
2JJ3NOKU09rxU5czX2yvQblKpAZ+N5cERMuZHCT8uVRL6VSRgiyaN3Xt3OvZMIS7ym9Meq4dQp6w
7ZMr+Lf6E/Se4I7tzLUnuJ1b+SwNAJ8UGUeIUJYiHRwqbde5b2Gt6oemxSlTMk24rGkR21M5o8qe
No5XL3pnDLbzh95+dhphqrOodMBarNhA7tRV1gUckXLdmE1JNZDU3SXmYuWDI4zyJkTBdqZ3w7Aw
KMKyWeJ3WITmwmkuJEkvb1phGBNhtNnJMCgFTBQL85AOtbAJCcRt8DJ1qgBtsz8akEHknUtJBt4x
hE1+0ydldJIqkeHPcb6CMBVCH6Zj7QF0oRUcJgazkmM/+d8UZ0ZjoM2yzLlZZs2jQ8B7QQuupkCt
+qHaxpzu95zBfXuRuUSPzWOj74hvkowlohJ5TYwPgJzKY7wTpA89QfL3TKgscr+laSVta8v3tg6e
N/5ExRBv3yZ5cNk0EmVD3JjKWm6xEdZLV+wDu23Oid4FtRsdVWZeVqe3Y8tw3gzguiXRuIcKhj1J
jDhHL8KojVFtOHkw58DDcX3Q7fA+DdrsPIyFMS/HjDz4R926dsXwVKPusbGsBsZFKJNxjjGbnmdf
R7lP9CZZ5Hd5lkcw4T213cDg1BDndJZAdSBXVzwdmPNy7ynnQJdEG8UQ4jcSmhFSBzlzO8vMxibG
DST6CnKp0aV04zB7iKEQHCodxI4CvSbxzmuL8F7JdALQEDQ5MNTFCI7XekXcrDmo0JrwYE+B+tDA
LNVczq/LUAmjvWoDcfFINBYdTyaAh/RBWT3xw15uYe+QJDW3gkoiCy1H1EJqRavpayEjycOwLhdb
bwjcYNKmTk9UkEfEmSis+KHzPf/Fl0Q2y0s5OHiqKOkEx/Tv8X2N7GVYuCGgkZdZc7dX0Dt7qRWs
dDR0UCizotvoTdH5oKxuvKnbBiTLaOIEjUVWoQEIVRx2Fa/0ZpiVdLsWrSm+Ob0ULRuEtWulopHb
WHWsTyHgGt0CKWp4qgnUilM1q7SVDCwL2fRc1B05Wz4x4sRIls1AkDrkrjpJ0lE2qcuwIMwkfLCK
KAVp0U7aDo7TJIxr/lXGFV7kmVXeaLHdIvWj4oBUWBnQHqIxYzBr0bp5pKpveG2M7CahIw60W5Ur
y7SXVYnrxqRX4rvYpttQmQn1Q4ST68RPnXjja/gZ8boI2NlBSbw0oOWQsg7BpRfKXrO7C1XJnAlk
1eEpZjdgowbzidOYBtaQddOepOMpjfxqnxIq+aKz+SyRQ2gbzTGPlmjNUXQRr4ZWg6pSleWV1hka
CnkDKbsfxwjrbURsReC4JPPCfNjVhB8uIjJvu1Ezkm+guSdzsw/qlesoCLK1gF4Y2XFhdzpoRXWK
lSlJcI0bbWODhXweorQjSYvIyn6q24oEHcxUkAP5jaQsy7B3QgxZi2g9BHA4IGjGKINb7RRFVHiC
ukg/qf0a7lmQ1+UtcisHxCa1H3EIg+FqpnpxriexvYcvaq3CqsKfSc+JvKZ9qD45TBjocUp6UYRO
NClQburzJPL0lWxU+ZWcyjjI1Tz+zCnoEtFdT2DVY6g1IQ9PnihWaJ2lwPWPSkD7ay4AMqckT+Yc
MBxjOlQFYBv43CMqw3xnQvHZpiLs4aBEoXdWGiVKeRwslq1BBwQv+FyrqLlU6z4ZtLCfZiM52dTh
+E9oxHvPrl/454kraafg/VYyjZEAIcTLK4UNlP7iXaP31tyCpHgp6VojswC43p0lRz7tlqAhcsKE
F4mKWwSTsAq76xyAeOnbuXUOBqZtnK6NXrhesUN00T84Qw2Rdsh7hKJdIGJORsKuDk7fJsUkLBEA
zgC8IVWaRt9f2Gh+FnS/2usBy7yFVaTJ0VEJZJrkJeyLSVW6bTUh4S6F/l9o3pJH1Z4qnkcchhW4
4iIQmllQvpgRDttDzEpFW62K5zmnwmBjhVKdLWtMHdx1LkYRuO3Qnl2grlfOyjzXb1SrbcgwKOWo
XwSkpChgBzb4OPHj9kngWUMyRQhbVjPIN8JH+ioP2rRWC9OZun0r7toqECG8QwyCpsEQu9sAp7Zs
ZlSmv2aGOANwaFAd4XeyqbW4De8RS3H/S7vW8Q5Ownql0lK61nW/2OdFjHBRcB7ah73uzBqlAdFS
ZeskKA0bp4lafg6UwkYkZ5SEU7PvEo9kqTU2xJEtjEuO9gEYdE9JMGlF6adzL8BRma4MR5gddLIG
tktj6CsrVrNsRhZ5Dl2oSW14RWwVDSZ9JdYhPAXPm3bwzZcmhu/7OFbzYjY4rT1MMifWX8JEcoxZ
Cn/pyjGkHlxbkp9sO67rVUaOHjJ/AQJDsRqm6aSoC1zx4zCkpVlW/tTXY+9F9bJgXw0YJfVOrgQL
akwQR90O5oOViYsaD7GZsPBHJLvXNhc9VVtI+57gCwcqMetUHREuapbu0WkLdS+nlBhzql5HmorE
MeJ5l5tdRH2NuhBrjIEaDTapM/DBJwPcoIVEQOtcWBqvic6+DJbb1cq8COXsqMFWVzHDJSzTbSDd
8adul8kxwGaaZ606kXNiOkerEJU8gsLfuSh/1lpk42MhJ3REe7O0MBRsVJIuhdZCzrcY0rvCQIlr
UoSWX+etZZezwnHjlywO1D1deIhHMYDHLHaLeiaFOMSBLPCQBbFGlUYyLb4HuUc3lApw0nuEy3kp
QdGghczFPIiMiSF7+dGPJXESIWulwEfQuyLZyXnpdcvtlwRyWN2WBDbpgA0DoyDnNtaehcSLrZ1g
iCUkKHdDjqx47GOHonnQFfwd5Tanz60GzontZuk6r+QI6TLmzUuZRtm0KbBro2fdzT2B3aap+mjq
0tAa1jrZgROJyLm5kyFzq/uyxviv0jd0teVb6oCRQe7Q80QWKPHSxOgwW3dwJw7uUJAFPLDeMKr3
mV7jCp3Al8W9GrLgBOgvuKBzGs8V5AjexMDf5EROVMopI3LnOCU8UKc6S5l3cp7VVTnHysi7hy1e
PfQkOqAKQTqM+bYa3XtlZl0g+Sg7+O5JuGkzKV4O0mipQ/v20HXuDmRRuYP24F8YgeC9VEcza9c0
uo1dNO1Kz2PvxDTziPtuBhvbjx0fu7PAWGaRrN4UYqBrhL7AHCv0BPMKWQaHs96gdS+kmkUo/mCw
xKwCytJ5xItTbts0HlN1NA7HAo/liUpwbDXztCFeZ7SQgomcBNkhw/5zQQlnwvbv9EudcCKkkqW0
y3AAmLdgl+B1odkcCin3YPTbqrrG2daeW13jH3j14OabZFdNbcIGWB49dChl3dC/jVM5OaMl7W9o
u+I0ABwmJoVt9/RACHLcGpKGIh2U9SxQh84mmy4Mz0VceP3MkDGZhOpgrbEVIifarcPqEmg6uKrj
utk5EgYDvLvKTvGF81zQel8IJ3STCdZAkAakVlduVLS021iJwjX913BryTI9DLkBy0gq1it6tipE
cDsJ1/EYjF6nSQL5skhwuJC6tZqb+QzHl+5EivmwkcUgE1dKIWVUXmbOjVirbwRbnc9vK+LFmDM1
CwiGvnTV2D5UPkGIk77OMQZHp0kQdhTitKGp3TbLJGW0NWtJyNMtPz0oKHsXJu4tu0xXXywOg+zK
KOJIrKbFcdrrnXU9bp/zJoqQFMSotq8RgPg8y6HI7EXdZNUT0sF++l8czuPcxaZjpWFFQySy6LqZ
bIaQ3YfeN84HtpR6RlY5+Z3/V6DG/4cYcaOrp4yVoarqWIdoKIKwB/tzbtzs+CSOvx3Tp9/OjvDj
flsdm+c4+O1/+MbsmBzT1x8xq76nlP/0V7zBjJb2BRAbCdKo2JOJEv/GoLPkLzaRLTDktFdy+eje
/c6gk6HJgf05/IDLBgD9nV0uf5HxyWI8Ps44pP2fMOh+cHrUR2afrjKpFbpehuWMOOR3eCPHpTb0
QPPnbnuFh9/WOSgLDD9JKsBtwcXuaxoYC7nca1cpwl+ctMKrsggWQXLjdtUsALezMfuWo+Seih6t
PKkmZHZLC8vGOYmiwi2TtW8/9B3oTe7R0wpu6vaeUmgugeFhrHupwZhq1f4cRgumtJvcfhHQulau
eWjUM+/JT0eOxyleT5O03WainrrmC2AVZr2QDEgmV0wIbFVC+1c5Y3mc9ZDGYr9fJmMpiJx42uE2
yvGG10csQqXyxsr4rPPvKcqo8NsH2Umvykq+SIrBxyOZOEND6/N5aeHWkT5W8bmJEAqoKKo4OGG+
yuqJJH0i+klrqTtoIpdeDHtJE4vRm03Sk01Ep4+24Skhe9iS5vk5ecCcDzwxI2YAjEPexfQHuzxk
U9SyZwPXg2la6HcyDGUe05xI4zk9HnCQdqGX0aLX+6moSCnGUI3Y7S32TbuK5C7AkcfIMndQMDCq
7REH5ooKYbi/yiTSUBL0XbD3JyGwNclRnD5oV3twp4Kdl+DjUDglafN2cFaUkO67f+NyyzntA4b9
9lKgwpMtrAF1Czz949yKGrmEKSc5825IrkRF4K6ul7uuwQKqZeVVIX7HlrmponQZ5+dG0i0NRT+B
OlbPellrJknZsLtiKWkGMZRleRHU7QLXBhrjrrbTmgxysnGp6QapxSFFlBacFOmJXOtLkacnSr9A
ujVn40IEP1wYsb+i/zQXinNW8QhhLL3owtgb0Z3EbXZZxQORLLwQrzDFRy9VzYp2pNmXBG5ZM7XL
Zp6QVvkg74QhFo2m73piSUzd23b0RZ0uWSZ+dQhzaE2KCTt6oyv3JggkGv5NYQ5ncgbuJGVeMbHw
npk4zEoaUIu8CU7tdGsV8ZLwTDy/7Iek6ldxTMR1i/cABQ/eMfVwOpCjiHju2OfGIiPzOWHASf16
9FP6DcvFjap6Z2F6UIXYYsO3KpX2kHb3Q2h0JzkeCJhaK9Zd4Wo1mXA0tzEK9XMFujhTpDUxJjSd
FUjvk0yM36TB0c7rkYxR6Rkzh3rwpIBMkJvD/Xer60/8sf4Y5vO6OkNM02SoJ/JoFPlxlgyZbEOV
TN25mUXPnlTfEGS8dIVyX3DOGhqxUSyxL9zobKibc68UAKPdWQA3Q4nKAp8H6zQyCGoIy3wNH+Gc
zFTWrmpfwp6lqRjtQr/BCD39N7ObFtEfZrfJyi3zH4ThyHzw5/143SWHNLojpGsWlkAsq2obF67P
gEcOYrp4ImIDSM0HkWFdzD1zJSUsUoVSYx606ABWCh840JJA8cm5odFrWcxZT0VbEiBrCVUYqDEh
t80lC+tSi7tdENaXGP1dDdpovqA+eUZ3megUwppdzTIf3xk3oKsjzCoDebVZGhv1RQbegI5ZSafg
gDjTDNDy4rzd+02za+36JDddDzgi3foNhqym6dwX1qBMtKg54Lh7jqJwwPsuf6Gf7c8NLT9A9nhB
8hxP7cB8MaX4sjTDW+Jo4diW8cJQXnIQIR/ZjZNyBV6xFqU+GWDCwv+6bhNlqcGpnVjiofWldY8Y
M0vaealgo9VO5YYgqgibLewWWgyt8LyYJ0a1laVgh2QyJHNSpW/rrCR8RWii1zehqK4KGRAh1W+H
qLjygu4cbfIwa8ZDi1SttLCYFp68Il740vDblewNmNiGj66cX8Z+talVCGugmCI0EHbYOy+V11ne
7iA+EOVmXyaKynkFw7ZaduaOglcgnC3Plxc8+lOs/uYtvmYQgm+AoVdgg/MKJzYDLDk7rfDOK3tj
AU8PDxe4feVtOFy6KKuiwJ759YmTR+swdW8Et3BJUFVAbwKyZZos7QjbvfFML7TqJfI5RFTmrpb1
GaycuyLB3QfWDqEaaoybiaYDqJhWdRMm1kXmaaSEFwWMSpoxTt7sODCjq9Kxo1RfAjtZu5Jzo4Oa
ulL2ZOOYDR8+ReninhKux79osl1VRCuVoKUwQ1vSmvvIC090tW9nA9SHYjD6qQT51pWqmZPVixI7
G9crU3am21BtV5DQV0lNzjpB8rDequRK89NbrzROO6Fdxxi6EeN0awzFoUvqas6sXheu9TKo2olb
++a8LWuUMoqHVZFpTeqq72eoouI5UdGnkceuZWLLhnR7aQn5qJec6+Cx7zOtPxLlDW2grm7BVH1c
3OABBk6/E3p11Qz2prFykF8Z+D1aR6pxjVcDFl9EEqt+eIB7Q8JifSJ3HYGmg0PSejwjXXoltd2s
k+VdYnqzyHCvE4hjtsALUnf2Zo2xTXQ3cLzP0BQ58NfKJrjQYKRSpV/TCn0ZAni43LGucy67XrtR
C8LnqmEtlGLvYmQW2S/OIN93dPA8tVsotfMY6uosSFDpe4axd51nEsEmljPXpTNhn+XKmaGdp/Ue
CdBOSAlaKOidGi4PkO5D+yrBMJM0mGk2YDWJ6UEDF1cNn6OgX6Yt55/y1nIOLWAyhLeJFr/QK5wp
6l3tXVpesjRtgUfTxcj29sp2n9Uq00XahjKUkGDsHJ3Kbjyxeohx7FEBGiFiSgw9mUevNHME/ua5
0j46BvlylnZboWcwe97rSL21nV3StVBELuSRz8RaeVO4WNXVKLu84KEty0VSv2C5Mk1y56HTtHiB
kvxBys1VILxVFChPDdrwKY01jnaZM+uJZ6Cd0s5o+CIBzux1CMKKIa5DSp6XXBPM5c07tdefJKHS
kZQIOKODv2iz4QQ6/sH3Cms2hMrBiaS7rO9vsEg8DF24G1zMe3D+pG+T0pMAYsQ4JrbTOap58P82
fczqYWkP1ore0dhsFFPZppzyfBpmeuFNhIySGxZuErbHCg43Yvm12brKFAr+ZDCth6RpNk7rP9t9
fUBckE+LUF2FYe/NspLSBJI6ZsCj3+lofB424O80wXIFXHzQT7Nce8GubRoqS68yNzqe80omtgjN
WH31rV8YyCqrJcR2FdMg3Puh4/k0jAxpRr8/QGkhiFPSnWoeRzgY/Zc/cNK1asq03HB2kRrKtJDq
QyAnt7Ba0KBlfsRscPear2y4N6jpMXOcqLnbTzKU61MrxTNNxhKQ/Ebz8lcdRz8hSf4qmx4dun/w
3f6mzR1/+urpecj+3l96F/n+fKAPRt5MmLQS2IJ7hO5+f7B8rak/nFVfL+nVRPxfjRAf8Rqvn/AI
V+GlGCoaobG4Gr84f8ZZ6n39seV8gVpDSxiB8evXG8Hmuzv0Z/fgX3+8Hx3Ofxznwwf4Uy/z0bqD
+IG/chP+MMbvN0EZrchVzMtBAl6/QAC+vwkmgjXydzilv31B6+H3/YNuArYIo+77UzcByTo8KgPT
oLd7IH+8Cbb8xTBN5oo9qtr5ot79Z90EcOdRSvipm6DoXyxF1lUdzONPZgJxYuSG/VNvAnw15W16
vlkIfFtdflwT/vR1ULUv5GQDPVnczu/eA9v64iBagw73NgNGU4N/1hTQiGz57KdXlC8yKlmZ8+aH
T2/ZaF2t0brhH7cGKq+WFTonzE9NftX+gg+1Bhpq/nTyW1+YWzr8RoJOx6+3ZfcftAyOQOrbsvSJ
yW9+IR0L4j9GhG9fH2fB+G5wu1Ebvd2j/+Ad+At36lt5gXQofnotLILn8rtQkH/7F9733R8H+Lqf
vnqcgMV9+IsHAkPehn7+Rrz97w8LxOt2990P37e/19/z9Z9//YA//uoPv+v9U71/cxU8i6N49Mk0
GBNQvl7m2TGhPAFW94HbfxZBYoxGLL9f0A9xJ99ehX85flkek/dhxjszEmvf/zx+qr837CTwj+J9
mHFYzVEprD57tauj6I/pR7cajTD3XzBykPx52Isuaywtn734zRF9+m//65jk//u3k2OJ/ubDHWJP
HUuKz/6Wk6NIqcyjjzfprTL49NjM0/gPA+Md9/mLPj1GpX98ap+f8/fBXt9SgrXYgz572dvjk9//
/B1i/F8w28+fAi7//UJf3yIgz1/wMHf1U/3oPwvRfxgcHyzl/Rt//x3d1Wl4fHgf5/WqTazw37/x
9wfeH8Mj/JTjh5Pa163ps8/yMiDx68OCBS4+FiSfHfhwTIKYluZT/T7W67L1Vk99dvCrqqJT+pNF
/Ou55bPj3zyX1W+T59Q7xh+u/q0W/uzo2yOLOQtWJT7M8a8Hz8+OvqxDRv8Qz2UxDVXtF+wXy+zD
FY/jokR6v0V/f4azK39rdZ8Fj9kDT3ddxjTFy/fBx9nDQQkH2l/wRv3PX8wi+1a6/L1dexsMmfhY
DlBZy5Y6Vrqffc4HAUX04wz6OvgveHt/Tkp4v+jxWbz+LogE79/7+w9/pD2Mj/p9pK+jj555v+A2
bY/peJ9+MvgvuE3/zu/vk/Nn9hz7wY9XPp7LPjt7/pRa8vXo9wv2wyk71lPwg+XT29HyF8ybv2Iq
9ckH8LrPIPH74+z8alv1C2qpDVvBn47/C84jh2deLe+PNb6pEIQI5vT5efRXJZCffBA/X4/+Dknq
X17Iz86b33DZH0+h76Dzz/7ZxyP2+Dce4+ej+O//AwAA//8=</cx:binary>
              </cx:geoCache>
            </cx:geography>
          </cx:layoutPr>
        </cx:series>
      </cx:plotAreaRegion>
    </cx:plotArea>
    <cx:legend pos="r" align="min" overlay="0"/>
  </cx:chart>
  <cx:spPr>
    <a:solidFill>
      <a:schemeClr val="bg1">
        <a:lumMod val="25000"/>
      </a:schemeClr>
    </a:solidFill>
  </cx:spPr>
</cx:chartSpace>
</file>

<file path=xl/charts/colors1.xml><?xml version="1.0" encoding="utf-8"?>
<cs:colorStyle xmlns:cs="http://schemas.microsoft.com/office/drawing/2012/chartStyle" xmlns:a="http://schemas.openxmlformats.org/drawingml/2006/main" meth="withinLinear" id="18">
  <a:schemeClr val="accent5"/>
</cs:colorStyle>
</file>

<file path=xl/charts/colors2.xml><?xml version="1.0" encoding="utf-8"?>
<cs:colorStyle xmlns:cs="http://schemas.microsoft.com/office/drawing/2012/chartStyle" xmlns:a="http://schemas.openxmlformats.org/drawingml/2006/main" meth="withinLinear" id="18">
  <a:schemeClr val="accent5"/>
</cs:colorStyle>
</file>

<file path=xl/charts/colors3.xml><?xml version="1.0" encoding="utf-8"?>
<cs:colorStyle xmlns:cs="http://schemas.microsoft.com/office/drawing/2012/chartStyle" xmlns:a="http://schemas.openxmlformats.org/drawingml/2006/main" meth="withinLinear" id="18">
  <a:schemeClr val="accent5"/>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Reversed" id="25">
  <a:schemeClr val="accent5"/>
</cs:colorStyle>
</file>

<file path=xl/charts/style1.xml><?xml version="1.0" encoding="utf-8"?>
<cs:chartStyle xmlns:cs="http://schemas.microsoft.com/office/drawing/2012/chartStyle" xmlns:a="http://schemas.openxmlformats.org/drawingml/2006/main" id="32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gradFill>
        <a:gsLst>
          <a:gs pos="100000">
            <a:schemeClr val="dk1">
              <a:lumMod val="95000"/>
              <a:lumOff val="5000"/>
            </a:schemeClr>
          </a:gs>
          <a:gs pos="0">
            <a:schemeClr val="dk1">
              <a:lumMod val="75000"/>
              <a:lumOff val="25000"/>
            </a:schemeClr>
          </a:gs>
        </a:gsLst>
        <a:path path="circle">
          <a:fillToRect l="50000" t="50000" r="50000" b="50000"/>
        </a:path>
      </a:gradFill>
      <a:ln w="9525">
        <a:solidFill>
          <a:schemeClr val="dk1">
            <a:lumMod val="75000"/>
            <a:lumOff val="25000"/>
          </a:schemeClr>
        </a:solidFill>
      </a:ln>
    </cs:spPr>
  </cs:downBar>
  <cs:dropLine>
    <cs:lnRef idx="0"/>
    <cs:fillRef idx="0"/>
    <cs:effectRef idx="0"/>
    <cs:fontRef idx="minor">
      <a:schemeClr val="tx1"/>
    </cs:fontRef>
    <cs:spPr>
      <a:ln w="9525" cap="flat" cmpd="sng" algn="ctr">
        <a:solidFill>
          <a:schemeClr val="lt1"/>
        </a:solidFill>
        <a:round/>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cap="flat" cmpd="sng" algn="ctr">
        <a:solidFill>
          <a:schemeClr val="lt1"/>
        </a:solidFill>
        <a:round/>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gradFill>
        <a:gsLst>
          <a:gs pos="100000">
            <a:schemeClr val="lt1">
              <a:lumMod val="85000"/>
            </a:schemeClr>
          </a:gs>
          <a:gs pos="0">
            <a:schemeClr val="lt1"/>
          </a:gs>
        </a:gsLst>
        <a:path path="circle">
          <a:fillToRect l="50000" t="50000" r="50000" b="50000"/>
        </a:path>
      </a:gradFill>
      <a:ln w="9525" cap="flat" cmpd="sng" algn="ctr">
        <a:solidFill>
          <a:schemeClr val="lt1"/>
        </a:solidFill>
        <a:round/>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22">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22">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496">
  <cs:axisTitle>
    <cs:lnRef idx="0"/>
    <cs:fillRef idx="0"/>
    <cs:effectRef idx="0"/>
    <cs:fontRef idx="minor">
      <a:schemeClr val="lt1">
        <a:lumMod val="95000"/>
      </a:schemeClr>
    </cs:fontRef>
    <cs:defRPr sz="900"/>
  </cs:axisTitle>
  <cs:categoryAxis>
    <cs:lnRef idx="0"/>
    <cs:fillRef idx="0"/>
    <cs:effectRef idx="0"/>
    <cs:fontRef idx="minor">
      <a:schemeClr val="lt1">
        <a:lumMod val="95000"/>
      </a:schemeClr>
    </cs:fontRef>
    <cs:spPr>
      <a:ln w="12700" cap="flat" cmpd="sng" algn="ctr">
        <a:solidFill>
          <a:schemeClr val="lt1">
            <a:lumMod val="95000"/>
            <a:alpha val="54000"/>
          </a:schemeClr>
        </a:solidFill>
        <a:round/>
      </a:ln>
    </cs:spPr>
    <cs:defRPr sz="900"/>
  </cs:categoryAxis>
  <cs:chartArea>
    <cs:lnRef idx="0"/>
    <cs:fillRef idx="0"/>
    <cs:effectRef idx="0"/>
    <cs:fontRef idx="minor">
      <a:schemeClr val="dk1"/>
    </cs:fontRef>
    <cs:spPr>
      <a:solidFill>
        <a:schemeClr val="dk1">
          <a:lumMod val="65000"/>
          <a:lumOff val="35000"/>
        </a:schemeClr>
      </a:solidFill>
    </cs:spPr>
    <cs:defRPr sz="1000"/>
  </cs:chartArea>
  <cs:dataLabel>
    <cs:lnRef idx="0"/>
    <cs:fillRef idx="0"/>
    <cs:effectRef idx="0"/>
    <cs:fontRef idx="minor">
      <a:schemeClr val="lt1">
        <a:lumMod val="9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lt1"/>
    </cs:fontRef>
    <cs:spPr>
      <a:solidFill>
        <a:schemeClr val="phClr"/>
      </a:solidFill>
      <a:ln w="3175">
        <a:solidFill>
          <a:schemeClr val="dk1">
            <a:lumMod val="65000"/>
            <a:lumOff val="35000"/>
          </a:schemeClr>
        </a:solidFill>
      </a:ln>
    </cs:spPr>
  </cs:dataPoint>
  <cs:dataPoint3D>
    <cs:lnRef idx="0"/>
    <cs:fillRef idx="0">
      <cs:styleClr val="auto"/>
    </cs:fillRef>
    <cs:effectRef idx="0"/>
    <cs:fontRef idx="minor">
      <a:schemeClr val="lt1"/>
    </cs:fontRef>
    <cs:spPr>
      <a:solidFill>
        <a:schemeClr val="phClr"/>
      </a:solidFill>
    </cs:spPr>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fillRef idx="0">
      <cs:styleClr val="auto"/>
    </cs:fillRef>
    <cs:effectRef idx="0"/>
    <cs:fontRef idx="minor">
      <a:schemeClr val="lt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lt1"/>
    </cs:fontRef>
    <cs:spPr>
      <a:ln w="28575" cap="rnd">
        <a:solidFill>
          <a:schemeClr val="phClr"/>
        </a:solidFill>
        <a:round/>
      </a:ln>
    </cs:spPr>
  </cs:dataPointWireframe>
  <cs:dataTable>
    <cs:lnRef idx="0"/>
    <cs:fillRef idx="0"/>
    <cs:effectRef idx="0"/>
    <cs:fontRef idx="minor">
      <a:schemeClr val="lt1">
        <a:lumMod val="95000"/>
      </a:schemeClr>
    </cs:fontRef>
    <cs:spPr>
      <a:ln w="9525">
        <a:solidFill>
          <a:schemeClr val="lt1">
            <a:lumMod val="95000"/>
            <a:alpha val="54000"/>
          </a:schemeClr>
        </a:solidFill>
      </a:ln>
    </cs:spPr>
    <cs:defRPr sz="9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10000"/>
            <a:lumOff val="10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95000"/>
      </a:schemeClr>
    </cs:fontRef>
    <cs:defRPr sz="9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95000"/>
      </a:schemeClr>
    </cs:fontRef>
    <cs:spPr>
      <a:ln w="12700" cap="flat" cmpd="sng" algn="ctr">
        <a:solidFill>
          <a:schemeClr val="lt1">
            <a:lumMod val="95000"/>
            <a:alpha val="54000"/>
          </a:schemeClr>
        </a:solidFill>
        <a:round/>
      </a:ln>
    </cs:spPr>
    <cs:defRPr sz="900"/>
  </cs:seriesAxis>
  <cs:seriesLine>
    <cs:lnRef idx="0"/>
    <cs:fillRef idx="0"/>
    <cs:effectRef idx="0"/>
    <cs:fontRef idx="minor">
      <a:schemeClr val="lt1"/>
    </cs:fontRef>
    <cs:spPr>
      <a:ln w="9525" cap="flat">
        <a:solidFill>
          <a:srgbClr val="D9D9D9"/>
        </a:solidFill>
        <a:round/>
      </a:ln>
    </cs:spPr>
  </cs:seriesLine>
  <cs:title>
    <cs:lnRef idx="0"/>
    <cs:fillRef idx="0"/>
    <cs:effectRef idx="0"/>
    <cs:fontRef idx="minor">
      <a:schemeClr val="lt1">
        <a:lumMod val="95000"/>
      </a:schemeClr>
    </cs:fontRef>
    <cs:defRPr sz="1400"/>
  </cs:title>
  <cs:trendline>
    <cs:lnRef idx="0">
      <cs:styleClr val="auto"/>
    </cs:lnRef>
    <cs:fillRef idx="0"/>
    <cs:effectRef idx="0"/>
    <cs:fontRef idx="minor">
      <a:schemeClr val="lt1"/>
    </cs:fontRef>
    <cs:spPr>
      <a:ln w="19050" cap="rnd">
        <a:solidFill>
          <a:schemeClr val="phClr"/>
        </a:solidFill>
        <a:prstDash val="sysDash"/>
      </a:ln>
    </cs:spPr>
  </cs:trendline>
  <cs:trendlineLabel>
    <cs:lnRef idx="0"/>
    <cs:fillRef idx="0"/>
    <cs:effectRef idx="0"/>
    <cs:fontRef idx="minor">
      <a:schemeClr val="lt1">
        <a:lumMod val="95000"/>
      </a:schemeClr>
    </cs:fontRef>
    <cs:defRPr sz="9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95000"/>
      </a:schemeClr>
    </cs:fontRef>
    <cs:defRPr sz="900"/>
  </cs:valueAxis>
  <cs:wall>
    <cs:lnRef idx="0"/>
    <cs:fillRef idx="0"/>
    <cs:effectRef idx="0"/>
    <cs:fontRef idx="minor">
      <a:schemeClr val="lt1"/>
    </cs:fontRef>
  </cs:wall>
</cs:chartStyle>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8" Type="http://schemas.openxmlformats.org/officeDocument/2006/relationships/chart" Target="../charts/chart4.xml"/><Relationship Id="rId3" Type="http://schemas.openxmlformats.org/officeDocument/2006/relationships/chart" Target="../charts/chart3.xml"/><Relationship Id="rId7" Type="http://schemas.openxmlformats.org/officeDocument/2006/relationships/image" Target="../media/image4.sv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png"/><Relationship Id="rId5" Type="http://schemas.openxmlformats.org/officeDocument/2006/relationships/image" Target="../media/image2.svg"/><Relationship Id="rId4" Type="http://schemas.openxmlformats.org/officeDocument/2006/relationships/image" Target="../media/image1.png"/><Relationship Id="rId9" Type="http://schemas.microsoft.com/office/2014/relationships/chartEx" Target="../charts/chartEx1.xml"/></Relationships>
</file>

<file path=xl/drawings/drawing1.xml><?xml version="1.0" encoding="utf-8"?>
<xdr:wsDr xmlns:xdr="http://schemas.openxmlformats.org/drawingml/2006/spreadsheetDrawing" xmlns:a="http://schemas.openxmlformats.org/drawingml/2006/main">
  <xdr:twoCellAnchor>
    <xdr:from>
      <xdr:col>2</xdr:col>
      <xdr:colOff>770211</xdr:colOff>
      <xdr:row>4</xdr:row>
      <xdr:rowOff>60137</xdr:rowOff>
    </xdr:from>
    <xdr:to>
      <xdr:col>5</xdr:col>
      <xdr:colOff>118241</xdr:colOff>
      <xdr:row>14</xdr:row>
      <xdr:rowOff>171137</xdr:rowOff>
    </xdr:to>
    <xdr:sp macro="" textlink="">
      <xdr:nvSpPr>
        <xdr:cNvPr id="22" name="Rectangle: Rounded Corners 21">
          <a:extLst>
            <a:ext uri="{FF2B5EF4-FFF2-40B4-BE49-F238E27FC236}">
              <a16:creationId xmlns:a16="http://schemas.microsoft.com/office/drawing/2014/main" id="{00000000-0008-0000-0100-000016000000}"/>
            </a:ext>
          </a:extLst>
        </xdr:cNvPr>
        <xdr:cNvSpPr/>
      </xdr:nvSpPr>
      <xdr:spPr>
        <a:xfrm>
          <a:off x="2338004" y="1260068"/>
          <a:ext cx="1721616" cy="1906517"/>
        </a:xfrm>
        <a:prstGeom prst="roundRect">
          <a:avLst>
            <a:gd name="adj" fmla="val 5329"/>
          </a:avLst>
        </a:prstGeom>
        <a:gradFill flip="none" rotWithShape="1">
          <a:gsLst>
            <a:gs pos="0">
              <a:schemeClr val="dk1">
                <a:lumMod val="67000"/>
              </a:schemeClr>
            </a:gs>
            <a:gs pos="48000">
              <a:schemeClr val="dk1">
                <a:lumMod val="97000"/>
                <a:lumOff val="3000"/>
              </a:schemeClr>
            </a:gs>
            <a:gs pos="100000">
              <a:schemeClr val="dk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marL="0" indent="0" algn="l"/>
          <a:endParaRPr lang="en-AU" sz="1100">
            <a:solidFill>
              <a:srgbClr val="D9ED92"/>
            </a:solidFill>
            <a:latin typeface="+mn-lt"/>
            <a:ea typeface="+mn-ea"/>
            <a:cs typeface="+mn-cs"/>
          </a:endParaRPr>
        </a:p>
      </xdr:txBody>
    </xdr:sp>
    <xdr:clientData/>
  </xdr:twoCellAnchor>
  <xdr:twoCellAnchor>
    <xdr:from>
      <xdr:col>5</xdr:col>
      <xdr:colOff>142875</xdr:colOff>
      <xdr:row>4</xdr:row>
      <xdr:rowOff>68895</xdr:rowOff>
    </xdr:from>
    <xdr:to>
      <xdr:col>7</xdr:col>
      <xdr:colOff>18675</xdr:colOff>
      <xdr:row>17</xdr:row>
      <xdr:rowOff>19051</xdr:rowOff>
    </xdr:to>
    <xdr:sp macro="" textlink="">
      <xdr:nvSpPr>
        <xdr:cNvPr id="23" name="Rectangle: Rounded Corners 22">
          <a:extLst>
            <a:ext uri="{FF2B5EF4-FFF2-40B4-BE49-F238E27FC236}">
              <a16:creationId xmlns:a16="http://schemas.microsoft.com/office/drawing/2014/main" id="{00000000-0008-0000-0100-000017000000}"/>
            </a:ext>
          </a:extLst>
        </xdr:cNvPr>
        <xdr:cNvSpPr/>
      </xdr:nvSpPr>
      <xdr:spPr>
        <a:xfrm>
          <a:off x="4086225" y="1269045"/>
          <a:ext cx="1552200" cy="2261556"/>
        </a:xfrm>
        <a:prstGeom prst="roundRect">
          <a:avLst>
            <a:gd name="adj" fmla="val 5329"/>
          </a:avLst>
        </a:prstGeom>
        <a:gradFill flip="none" rotWithShape="1">
          <a:gsLst>
            <a:gs pos="0">
              <a:schemeClr val="dk1">
                <a:lumMod val="67000"/>
              </a:schemeClr>
            </a:gs>
            <a:gs pos="48000">
              <a:schemeClr val="dk1">
                <a:lumMod val="97000"/>
                <a:lumOff val="3000"/>
              </a:schemeClr>
            </a:gs>
            <a:gs pos="100000">
              <a:schemeClr val="dk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marL="0" indent="0" algn="l"/>
          <a:r>
            <a:rPr lang="en-AU" sz="1100">
              <a:solidFill>
                <a:srgbClr val="D9ED92"/>
              </a:solidFill>
              <a:latin typeface="+mn-lt"/>
              <a:ea typeface="+mn-ea"/>
              <a:cs typeface="+mn-cs"/>
            </a:rPr>
            <a:t>`</a:t>
          </a:r>
        </a:p>
      </xdr:txBody>
    </xdr:sp>
    <xdr:clientData/>
  </xdr:twoCellAnchor>
  <xdr:twoCellAnchor>
    <xdr:from>
      <xdr:col>0</xdr:col>
      <xdr:colOff>228601</xdr:colOff>
      <xdr:row>4</xdr:row>
      <xdr:rowOff>68895</xdr:rowOff>
    </xdr:from>
    <xdr:to>
      <xdr:col>2</xdr:col>
      <xdr:colOff>583726</xdr:colOff>
      <xdr:row>16</xdr:row>
      <xdr:rowOff>158751</xdr:rowOff>
    </xdr:to>
    <xdr:sp macro="" textlink="">
      <xdr:nvSpPr>
        <xdr:cNvPr id="21" name="Rectangle: Rounded Corners 20">
          <a:extLst>
            <a:ext uri="{FF2B5EF4-FFF2-40B4-BE49-F238E27FC236}">
              <a16:creationId xmlns:a16="http://schemas.microsoft.com/office/drawing/2014/main" id="{00000000-0008-0000-0100-000015000000}"/>
            </a:ext>
          </a:extLst>
        </xdr:cNvPr>
        <xdr:cNvSpPr/>
      </xdr:nvSpPr>
      <xdr:spPr>
        <a:xfrm>
          <a:off x="228601" y="1269045"/>
          <a:ext cx="1923575" cy="2223456"/>
        </a:xfrm>
        <a:prstGeom prst="roundRect">
          <a:avLst>
            <a:gd name="adj" fmla="val 5329"/>
          </a:avLst>
        </a:prstGeom>
        <a:gradFill flip="none" rotWithShape="1">
          <a:gsLst>
            <a:gs pos="0">
              <a:schemeClr val="dk1">
                <a:lumMod val="67000"/>
              </a:schemeClr>
            </a:gs>
            <a:gs pos="48000">
              <a:schemeClr val="dk1">
                <a:lumMod val="97000"/>
                <a:lumOff val="3000"/>
              </a:schemeClr>
            </a:gs>
            <a:gs pos="100000">
              <a:schemeClr val="dk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marL="0" indent="0" algn="l"/>
          <a:endParaRPr lang="en-AU" sz="1100">
            <a:solidFill>
              <a:srgbClr val="D9ED92"/>
            </a:solidFill>
            <a:latin typeface="+mn-lt"/>
            <a:ea typeface="+mn-ea"/>
            <a:cs typeface="+mn-cs"/>
          </a:endParaRPr>
        </a:p>
      </xdr:txBody>
    </xdr:sp>
    <xdr:clientData/>
  </xdr:twoCellAnchor>
  <xdr:twoCellAnchor>
    <xdr:from>
      <xdr:col>7</xdr:col>
      <xdr:colOff>190500</xdr:colOff>
      <xdr:row>22</xdr:row>
      <xdr:rowOff>66675</xdr:rowOff>
    </xdr:from>
    <xdr:to>
      <xdr:col>12</xdr:col>
      <xdr:colOff>737325</xdr:colOff>
      <xdr:row>39</xdr:row>
      <xdr:rowOff>140175</xdr:rowOff>
    </xdr:to>
    <xdr:sp macro="" textlink="">
      <xdr:nvSpPr>
        <xdr:cNvPr id="17" name="Rectangle: Rounded Corners 16">
          <a:extLst>
            <a:ext uri="{FF2B5EF4-FFF2-40B4-BE49-F238E27FC236}">
              <a16:creationId xmlns:a16="http://schemas.microsoft.com/office/drawing/2014/main" id="{00000000-0008-0000-0100-000011000000}"/>
            </a:ext>
          </a:extLst>
        </xdr:cNvPr>
        <xdr:cNvSpPr/>
      </xdr:nvSpPr>
      <xdr:spPr>
        <a:xfrm>
          <a:off x="5133340" y="2870835"/>
          <a:ext cx="4321810" cy="3052445"/>
        </a:xfrm>
        <a:prstGeom prst="roundRect">
          <a:avLst>
            <a:gd name="adj" fmla="val 4173"/>
          </a:avLst>
        </a:prstGeom>
        <a:solidFill>
          <a:srgbClr val="181824"/>
        </a:solidFill>
        <a:ln>
          <a:noFill/>
        </a:ln>
        <a:effectLst>
          <a:innerShdw blurRad="38100" dist="38100" dir="19500000">
            <a:srgbClr val="AA3D4F">
              <a:alpha val="42000"/>
            </a:srgbClr>
          </a:inn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rgbClr val="D9ED92"/>
            </a:solidFill>
          </a:endParaRPr>
        </a:p>
      </xdr:txBody>
    </xdr:sp>
    <xdr:clientData/>
  </xdr:twoCellAnchor>
  <xdr:twoCellAnchor>
    <xdr:from>
      <xdr:col>0</xdr:col>
      <xdr:colOff>219073</xdr:colOff>
      <xdr:row>22</xdr:row>
      <xdr:rowOff>76200</xdr:rowOff>
    </xdr:from>
    <xdr:to>
      <xdr:col>7</xdr:col>
      <xdr:colOff>25198</xdr:colOff>
      <xdr:row>39</xdr:row>
      <xdr:rowOff>149700</xdr:rowOff>
    </xdr:to>
    <xdr:sp macro="" textlink="">
      <xdr:nvSpPr>
        <xdr:cNvPr id="14" name="Rectangle: Rounded Corners 13">
          <a:extLst>
            <a:ext uri="{FF2B5EF4-FFF2-40B4-BE49-F238E27FC236}">
              <a16:creationId xmlns:a16="http://schemas.microsoft.com/office/drawing/2014/main" id="{00000000-0008-0000-0100-00000E000000}"/>
            </a:ext>
          </a:extLst>
        </xdr:cNvPr>
        <xdr:cNvSpPr/>
      </xdr:nvSpPr>
      <xdr:spPr>
        <a:xfrm>
          <a:off x="218440" y="2880360"/>
          <a:ext cx="4749165" cy="3052445"/>
        </a:xfrm>
        <a:prstGeom prst="roundRect">
          <a:avLst>
            <a:gd name="adj" fmla="val 3017"/>
          </a:avLst>
        </a:prstGeom>
        <a:solidFill>
          <a:srgbClr val="181824"/>
        </a:solidFill>
        <a:ln>
          <a:noFill/>
        </a:ln>
        <a:effectLst>
          <a:innerShdw blurRad="38100" dist="38100" dir="19500000">
            <a:srgbClr val="AA3D4F">
              <a:alpha val="42000"/>
            </a:srgbClr>
          </a:inn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rgbClr val="D9ED92"/>
            </a:solidFill>
            <a:latin typeface="+mn-lt"/>
            <a:ea typeface="+mn-ea"/>
            <a:cs typeface="+mn-cs"/>
          </a:endParaRPr>
        </a:p>
      </xdr:txBody>
    </xdr:sp>
    <xdr:clientData/>
  </xdr:twoCellAnchor>
  <xdr:twoCellAnchor>
    <xdr:from>
      <xdr:col>7</xdr:col>
      <xdr:colOff>247650</xdr:colOff>
      <xdr:row>4</xdr:row>
      <xdr:rowOff>114300</xdr:rowOff>
    </xdr:from>
    <xdr:to>
      <xdr:col>17</xdr:col>
      <xdr:colOff>1160144</xdr:colOff>
      <xdr:row>14</xdr:row>
      <xdr:rowOff>114300</xdr:rowOff>
    </xdr:to>
    <xdr:graphicFrame macro="">
      <xdr:nvGraphicFramePr>
        <xdr:cNvPr id="5" name="Chart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238124</xdr:colOff>
      <xdr:row>22</xdr:row>
      <xdr:rowOff>66675</xdr:rowOff>
    </xdr:from>
    <xdr:to>
      <xdr:col>7</xdr:col>
      <xdr:colOff>104775</xdr:colOff>
      <xdr:row>40</xdr:row>
      <xdr:rowOff>57150</xdr:rowOff>
    </xdr:to>
    <xdr:graphicFrame macro="">
      <xdr:nvGraphicFramePr>
        <xdr:cNvPr id="7" name="Chart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201930</xdr:colOff>
      <xdr:row>22</xdr:row>
      <xdr:rowOff>76835</xdr:rowOff>
    </xdr:from>
    <xdr:to>
      <xdr:col>13</xdr:col>
      <xdr:colOff>32385</xdr:colOff>
      <xdr:row>40</xdr:row>
      <xdr:rowOff>56515</xdr:rowOff>
    </xdr:to>
    <xdr:graphicFrame macro="">
      <xdr:nvGraphicFramePr>
        <xdr:cNvPr id="9" name="Chart 8" descr="Chart type: Area. 'Profit' by 'Category'&#10;&#10;Description automatically generated">
          <a:extLst>
            <a:ext uri="{FF2B5EF4-FFF2-40B4-BE49-F238E27FC236}">
              <a16:creationId xmlns:a16="http://schemas.microsoft.com/office/drawing/2014/main" id="{00000000-0008-0000-01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xdr:col>
      <xdr:colOff>730600</xdr:colOff>
      <xdr:row>4</xdr:row>
      <xdr:rowOff>86940</xdr:rowOff>
    </xdr:from>
    <xdr:to>
      <xdr:col>4</xdr:col>
      <xdr:colOff>577850</xdr:colOff>
      <xdr:row>16</xdr:row>
      <xdr:rowOff>152400</xdr:rowOff>
    </xdr:to>
    <mc:AlternateContent xmlns:mc="http://schemas.openxmlformats.org/markup-compatibility/2006" xmlns:a14="http://schemas.microsoft.com/office/drawing/2010/main">
      <mc:Choice Requires="a14">
        <xdr:graphicFrame macro="">
          <xdr:nvGraphicFramePr>
            <xdr:cNvPr id="13" name="State">
              <a:extLst>
                <a:ext uri="{FF2B5EF4-FFF2-40B4-BE49-F238E27FC236}">
                  <a16:creationId xmlns:a16="http://schemas.microsoft.com/office/drawing/2014/main" id="{00000000-0008-0000-0100-00000D000000}"/>
                </a:ext>
              </a:extLst>
            </xdr:cNvPr>
            <xdr:cNvGraphicFramePr/>
          </xdr:nvGraphicFramePr>
          <xdr:xfrm>
            <a:off x="0" y="0"/>
            <a:ext cx="0" cy="0"/>
          </xdr:xfrm>
          <a:graphic>
            <a:graphicData uri="http://schemas.microsoft.com/office/drawing/2010/slicer">
              <sle:slicer xmlns:sle="http://schemas.microsoft.com/office/drawing/2010/slicer" name="State"/>
            </a:graphicData>
          </a:graphic>
        </xdr:graphicFrame>
      </mc:Choice>
      <mc:Fallback xmlns="">
        <xdr:sp macro="" textlink="">
          <xdr:nvSpPr>
            <xdr:cNvPr id="0" name=""/>
            <xdr:cNvSpPr>
              <a:spLocks noTextEdit="1"/>
            </xdr:cNvSpPr>
          </xdr:nvSpPr>
          <xdr:spPr>
            <a:xfrm>
              <a:off x="2299957" y="1620011"/>
              <a:ext cx="1588964" cy="2242603"/>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0</xdr:col>
      <xdr:colOff>0</xdr:colOff>
      <xdr:row>0</xdr:row>
      <xdr:rowOff>0</xdr:rowOff>
    </xdr:from>
    <xdr:to>
      <xdr:col>0</xdr:col>
      <xdr:colOff>0</xdr:colOff>
      <xdr:row>0</xdr:row>
      <xdr:rowOff>0</xdr:rowOff>
    </xdr:to>
    <xdr:sp macro="" textlink="">
      <xdr:nvSpPr>
        <xdr:cNvPr id="2" name="Chart 1">
          <a:extLst>
            <a:ext uri="{FF2B5EF4-FFF2-40B4-BE49-F238E27FC236}">
              <a16:creationId xmlns:a16="http://schemas.microsoft.com/office/drawing/2014/main" id="{00000000-0008-0000-0100-000002000000}"/>
            </a:ext>
          </a:extLst>
        </xdr:cNvPr>
        <xdr:cNvSpPr/>
      </xdr:nvSpPr>
      <xdr:spPr>
        <a:xfrm>
          <a:off x="0" y="0"/>
          <a:ext cx="0" cy="0"/>
        </a:xfrm>
      </xdr:spPr>
    </xdr:sp>
    <xdr:clientData/>
  </xdr:twoCellAnchor>
  <xdr:twoCellAnchor editAs="oneCell">
    <xdr:from>
      <xdr:col>5</xdr:col>
      <xdr:colOff>171450</xdr:colOff>
      <xdr:row>4</xdr:row>
      <xdr:rowOff>104457</xdr:rowOff>
    </xdr:from>
    <xdr:to>
      <xdr:col>6</xdr:col>
      <xdr:colOff>1003300</xdr:colOff>
      <xdr:row>16</xdr:row>
      <xdr:rowOff>146051</xdr:rowOff>
    </xdr:to>
    <mc:AlternateContent xmlns:mc="http://schemas.openxmlformats.org/markup-compatibility/2006" xmlns:a14="http://schemas.microsoft.com/office/drawing/2010/main">
      <mc:Choice Requires="a14">
        <xdr:graphicFrame macro="">
          <xdr:nvGraphicFramePr>
            <xdr:cNvPr id="4" name="Category 1">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microsoft.com/office/drawing/2010/slicer">
              <sle:slicer xmlns:sle="http://schemas.microsoft.com/office/drawing/2010/slicer" name="Category 1"/>
            </a:graphicData>
          </a:graphic>
        </xdr:graphicFrame>
      </mc:Choice>
      <mc:Fallback xmlns:r="http://schemas.openxmlformats.org/officeDocument/2006/relationships" xmlns="">
        <xdr:sp macro="" textlink="">
          <xdr:nvSpPr>
            <xdr:cNvPr id="0" name=""/>
            <xdr:cNvSpPr>
              <a:spLocks noTextEdit="1"/>
            </xdr:cNvSpPr>
          </xdr:nvSpPr>
          <xdr:spPr>
            <a:xfrm>
              <a:off x="3286125" y="980440"/>
              <a:ext cx="1452245" cy="1755775"/>
            </a:xfrm>
            <a:prstGeom prst="rect">
              <a:avLst/>
            </a:prstGeom>
            <a:solidFill>
              <a:prstClr val="white"/>
            </a:solidFill>
            <a:ln w="1">
              <a:solidFill>
                <a:prstClr val="green"/>
              </a:solidFill>
            </a:ln>
          </xdr:spPr>
          <xdr:txBody>
            <a:bodyPr vertOverflow="clip" horzOverflow="clip"/>
            <a:lstStyle/>
            <a:p>
              <a:r>
                <a:rPr sz="1100"/>
                <a:t>This shape represents a slicer. 
Slicers are not supported in this version. Please update to the latest version of WPS Office.</a:t>
              </a:r>
            </a:p>
          </xdr:txBody>
        </xdr:sp>
      </mc:Fallback>
    </mc:AlternateContent>
    <xdr:clientData/>
  </xdr:twoCellAnchor>
  <xdr:twoCellAnchor>
    <xdr:from>
      <xdr:col>13</xdr:col>
      <xdr:colOff>190499</xdr:colOff>
      <xdr:row>0</xdr:row>
      <xdr:rowOff>97193</xdr:rowOff>
    </xdr:from>
    <xdr:to>
      <xdr:col>15</xdr:col>
      <xdr:colOff>209550</xdr:colOff>
      <xdr:row>1</xdr:row>
      <xdr:rowOff>300743</xdr:rowOff>
    </xdr:to>
    <xdr:grpSp>
      <xdr:nvGrpSpPr>
        <xdr:cNvPr id="29" name="Group 28">
          <a:extLst>
            <a:ext uri="{FF2B5EF4-FFF2-40B4-BE49-F238E27FC236}">
              <a16:creationId xmlns:a16="http://schemas.microsoft.com/office/drawing/2014/main" id="{00000000-0008-0000-0100-00001D000000}"/>
            </a:ext>
          </a:extLst>
        </xdr:cNvPr>
        <xdr:cNvGrpSpPr/>
      </xdr:nvGrpSpPr>
      <xdr:grpSpPr>
        <a:xfrm>
          <a:off x="10073408" y="97193"/>
          <a:ext cx="1981778" cy="757732"/>
          <a:chOff x="12849224" y="97193"/>
          <a:chExt cx="1885951" cy="756000"/>
        </a:xfrm>
        <a:solidFill>
          <a:sysClr val="window" lastClr="FFFFFF"/>
        </a:solidFill>
      </xdr:grpSpPr>
      <xdr:sp macro="" textlink="">
        <xdr:nvSpPr>
          <xdr:cNvPr id="26" name="Rectangle: Rounded Corners 25">
            <a:extLst>
              <a:ext uri="{FF2B5EF4-FFF2-40B4-BE49-F238E27FC236}">
                <a16:creationId xmlns:a16="http://schemas.microsoft.com/office/drawing/2014/main" id="{00000000-0008-0000-0100-00001A000000}"/>
              </a:ext>
            </a:extLst>
          </xdr:cNvPr>
          <xdr:cNvSpPr/>
        </xdr:nvSpPr>
        <xdr:spPr>
          <a:xfrm>
            <a:off x="12849224" y="97193"/>
            <a:ext cx="1872000" cy="756000"/>
          </a:xfrm>
          <a:prstGeom prst="roundRect">
            <a:avLst>
              <a:gd name="adj" fmla="val 12462"/>
            </a:avLst>
          </a:prstGeom>
          <a:grpFill/>
        </xdr:spPr>
        <xdr:style>
          <a:lnRef idx="2">
            <a:schemeClr val="accent5"/>
          </a:lnRef>
          <a:fillRef idx="2">
            <a:schemeClr val="accent5"/>
          </a:fillRef>
          <a:effectRef idx="0">
            <a:srgbClr val="FFFFFF"/>
          </a:effectRef>
          <a:fontRef idx="minor">
            <a:schemeClr val="lt1"/>
          </a:fontRef>
        </xdr:style>
        <xdr:txBody>
          <a:bodyPr vertOverflow="clip" horzOverflow="clip" rtlCol="0" anchor="t"/>
          <a:lstStyle/>
          <a:p>
            <a:pPr marL="0" indent="0" algn="l"/>
            <a:endParaRPr lang="en-AU" sz="1100">
              <a:solidFill>
                <a:srgbClr val="7030A0"/>
              </a:solidFill>
              <a:latin typeface="+mn-lt"/>
              <a:ea typeface="+mn-ea"/>
              <a:cs typeface="+mn-cs"/>
            </a:endParaRPr>
          </a:p>
        </xdr:txBody>
      </xdr:sp>
      <xdr:pic>
        <xdr:nvPicPr>
          <xdr:cNvPr id="8" name="Graphic 2" descr="Money with solid fill">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12925424" y="201929"/>
            <a:ext cx="540000" cy="540000"/>
          </a:xfrm>
          <a:prstGeom prst="rect">
            <a:avLst/>
          </a:prstGeom>
        </xdr:spPr>
      </xdr:pic>
      <xdr:sp macro="" textlink="Analysis!B4">
        <xdr:nvSpPr>
          <xdr:cNvPr id="27" name="TextBox 26">
            <a:extLst>
              <a:ext uri="{FF2B5EF4-FFF2-40B4-BE49-F238E27FC236}">
                <a16:creationId xmlns:a16="http://schemas.microsoft.com/office/drawing/2014/main" id="{00000000-0008-0000-0100-00001B000000}"/>
              </a:ext>
            </a:extLst>
          </xdr:cNvPr>
          <xdr:cNvSpPr txBox="1"/>
        </xdr:nvSpPr>
        <xdr:spPr>
          <a:xfrm>
            <a:off x="13458825" y="161925"/>
            <a:ext cx="1276350" cy="428625"/>
          </a:xfrm>
          <a:prstGeom prst="rect">
            <a:avLst/>
          </a:prstGeom>
          <a:grpFill/>
        </xdr:spPr>
        <xdr:style>
          <a:lnRef idx="2">
            <a:schemeClr val="accent5"/>
          </a:lnRef>
          <a:fillRef idx="2">
            <a:schemeClr val="accent5"/>
          </a:fillRef>
          <a:effectRef idx="0">
            <a:srgbClr val="FFFFFF"/>
          </a:effectRef>
          <a:fontRef idx="minor">
            <a:schemeClr val="lt1"/>
          </a:fontRef>
        </xdr:style>
        <xdr:txBody>
          <a:bodyPr vertOverflow="clip" horzOverflow="clip" wrap="square" rtlCol="0" anchor="t"/>
          <a:lstStyle/>
          <a:p>
            <a:fld id="{10D853D1-3F19-4961-9D93-DD0589FC6D86}" type="TxLink">
              <a:rPr lang="en-US" sz="2000" b="0" i="0" u="none" strike="noStrike">
                <a:solidFill>
                  <a:srgbClr val="7030A0"/>
                </a:solidFill>
                <a:latin typeface="Aptos Narrow"/>
              </a:rPr>
              <a:pPr/>
              <a:t>₹432,741</a:t>
            </a:fld>
            <a:endParaRPr lang="en-AU" sz="2000">
              <a:solidFill>
                <a:srgbClr val="7030A0"/>
              </a:solidFill>
            </a:endParaRPr>
          </a:p>
        </xdr:txBody>
      </xdr:sp>
      <xdr:sp macro="" textlink="Analysis!B4">
        <xdr:nvSpPr>
          <xdr:cNvPr id="28" name="TextBox 27">
            <a:extLst>
              <a:ext uri="{FF2B5EF4-FFF2-40B4-BE49-F238E27FC236}">
                <a16:creationId xmlns:a16="http://schemas.microsoft.com/office/drawing/2014/main" id="{00000000-0008-0000-0100-00001C000000}"/>
              </a:ext>
            </a:extLst>
          </xdr:cNvPr>
          <xdr:cNvSpPr txBox="1"/>
        </xdr:nvSpPr>
        <xdr:spPr>
          <a:xfrm>
            <a:off x="13477875" y="504826"/>
            <a:ext cx="1114425" cy="323850"/>
          </a:xfrm>
          <a:prstGeom prst="rect">
            <a:avLst/>
          </a:prstGeom>
          <a:grpFill/>
        </xdr:spPr>
        <xdr:style>
          <a:lnRef idx="2">
            <a:schemeClr val="accent5"/>
          </a:lnRef>
          <a:fillRef idx="2">
            <a:schemeClr val="accent5"/>
          </a:fillRef>
          <a:effectRef idx="0">
            <a:srgbClr val="FFFFFF"/>
          </a:effectRef>
          <a:fontRef idx="minor">
            <a:schemeClr val="lt1"/>
          </a:fontRef>
        </xdr:style>
        <xdr:txBody>
          <a:bodyPr vertOverflow="clip" horzOverflow="clip" wrap="square" rtlCol="0" anchor="t"/>
          <a:lstStyle/>
          <a:p>
            <a:fld id="{BB962C8B-B14F-4D97-AF65-F5344CB8AC3E}" type="TxLink">
              <a:rPr lang="en-US" sz="1200" b="0" i="0" u="none" strike="noStrike">
                <a:solidFill>
                  <a:srgbClr val="7030A0"/>
                </a:solidFill>
                <a:latin typeface="Aptos Narrow"/>
              </a:rPr>
              <a:pPr/>
              <a:t>₹432,741</a:t>
            </a:fld>
            <a:endParaRPr lang="en-AU" sz="1200">
              <a:solidFill>
                <a:srgbClr val="7030A0"/>
              </a:solidFill>
            </a:endParaRPr>
          </a:p>
        </xdr:txBody>
      </xdr:sp>
    </xdr:grpSp>
    <xdr:clientData/>
  </xdr:twoCellAnchor>
  <xdr:twoCellAnchor>
    <xdr:from>
      <xdr:col>10</xdr:col>
      <xdr:colOff>250190</xdr:colOff>
      <xdr:row>0</xdr:row>
      <xdr:rowOff>69850</xdr:rowOff>
    </xdr:from>
    <xdr:to>
      <xdr:col>13</xdr:col>
      <xdr:colOff>21591</xdr:colOff>
      <xdr:row>1</xdr:row>
      <xdr:rowOff>273400</xdr:rowOff>
    </xdr:to>
    <xdr:grpSp>
      <xdr:nvGrpSpPr>
        <xdr:cNvPr id="31" name="Group 30">
          <a:extLst>
            <a:ext uri="{FF2B5EF4-FFF2-40B4-BE49-F238E27FC236}">
              <a16:creationId xmlns:a16="http://schemas.microsoft.com/office/drawing/2014/main" id="{00000000-0008-0000-0100-00001F000000}"/>
            </a:ext>
          </a:extLst>
        </xdr:cNvPr>
        <xdr:cNvGrpSpPr/>
      </xdr:nvGrpSpPr>
      <xdr:grpSpPr>
        <a:xfrm>
          <a:off x="7904826" y="69850"/>
          <a:ext cx="1999674" cy="757732"/>
          <a:chOff x="12849224" y="97193"/>
          <a:chExt cx="1885951" cy="756000"/>
        </a:xfrm>
        <a:solidFill>
          <a:schemeClr val="tx1">
            <a:lumMod val="10000"/>
            <a:lumOff val="90000"/>
          </a:schemeClr>
        </a:solidFill>
      </xdr:grpSpPr>
      <xdr:sp macro="" textlink="">
        <xdr:nvSpPr>
          <xdr:cNvPr id="32" name="Rectangle: Rounded Corners 31">
            <a:extLst>
              <a:ext uri="{FF2B5EF4-FFF2-40B4-BE49-F238E27FC236}">
                <a16:creationId xmlns:a16="http://schemas.microsoft.com/office/drawing/2014/main" id="{00000000-0008-0000-0100-000020000000}"/>
              </a:ext>
            </a:extLst>
          </xdr:cNvPr>
          <xdr:cNvSpPr/>
        </xdr:nvSpPr>
        <xdr:spPr>
          <a:xfrm>
            <a:off x="12849224" y="97193"/>
            <a:ext cx="1872000" cy="756000"/>
          </a:xfrm>
          <a:prstGeom prst="roundRect">
            <a:avLst>
              <a:gd name="adj" fmla="val 12462"/>
            </a:avLst>
          </a:prstGeom>
          <a:grpFill/>
        </xdr:spPr>
        <xdr:style>
          <a:lnRef idx="2">
            <a:schemeClr val="accent5"/>
          </a:lnRef>
          <a:fillRef idx="2">
            <a:schemeClr val="accent5"/>
          </a:fillRef>
          <a:effectRef idx="0">
            <a:srgbClr val="FFFFFF"/>
          </a:effectRef>
          <a:fontRef idx="minor">
            <a:schemeClr val="lt1"/>
          </a:fontRef>
        </xdr:style>
        <xdr:txBody>
          <a:bodyPr vertOverflow="clip" horzOverflow="clip" rtlCol="0" anchor="t"/>
          <a:lstStyle/>
          <a:p>
            <a:pPr marL="0" indent="0" algn="l"/>
            <a:endParaRPr lang="en-AU" sz="1100">
              <a:solidFill>
                <a:srgbClr val="D9ED92"/>
              </a:solidFill>
              <a:latin typeface="+mn-lt"/>
              <a:ea typeface="+mn-ea"/>
              <a:cs typeface="+mn-cs"/>
            </a:endParaRPr>
          </a:p>
        </xdr:txBody>
      </xdr:sp>
      <xdr:pic>
        <xdr:nvPicPr>
          <xdr:cNvPr id="33" name="Graphic 32">
            <a:extLst>
              <a:ext uri="{FF2B5EF4-FFF2-40B4-BE49-F238E27FC236}">
                <a16:creationId xmlns:a16="http://schemas.microsoft.com/office/drawing/2014/main" id="{00000000-0008-0000-0100-000021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 uri="{96DAC541-7B7A-43D3-8B79-37D633B846F1}">
                <asvg:svgBlip xmlns:asvg="http://schemas.microsoft.com/office/drawing/2016/SVG/main" r:embed="rId7"/>
              </a:ext>
            </a:extLst>
          </a:blip>
          <a:srcRect/>
          <a:stretch>
            <a:fillRect/>
          </a:stretch>
        </xdr:blipFill>
        <xdr:spPr>
          <a:xfrm>
            <a:off x="12934949" y="201929"/>
            <a:ext cx="540000" cy="540000"/>
          </a:xfrm>
          <a:prstGeom prst="rect">
            <a:avLst/>
          </a:prstGeom>
        </xdr:spPr>
      </xdr:pic>
      <xdr:sp macro="" textlink="Analysis!A4">
        <xdr:nvSpPr>
          <xdr:cNvPr id="34" name="TextBox 33">
            <a:extLst>
              <a:ext uri="{FF2B5EF4-FFF2-40B4-BE49-F238E27FC236}">
                <a16:creationId xmlns:a16="http://schemas.microsoft.com/office/drawing/2014/main" id="{00000000-0008-0000-0100-000022000000}"/>
              </a:ext>
            </a:extLst>
          </xdr:cNvPr>
          <xdr:cNvSpPr txBox="1"/>
        </xdr:nvSpPr>
        <xdr:spPr>
          <a:xfrm>
            <a:off x="13458825" y="161925"/>
            <a:ext cx="1276350" cy="428625"/>
          </a:xfrm>
          <a:prstGeom prst="rect">
            <a:avLst/>
          </a:prstGeom>
          <a:grpFill/>
        </xdr:spPr>
        <xdr:style>
          <a:lnRef idx="2">
            <a:schemeClr val="accent5"/>
          </a:lnRef>
          <a:fillRef idx="2">
            <a:schemeClr val="accent5"/>
          </a:fillRef>
          <a:effectRef idx="0">
            <a:srgbClr val="FFFFFF"/>
          </a:effectRef>
          <a:fontRef idx="minor">
            <a:schemeClr val="lt1"/>
          </a:fontRef>
        </xdr:style>
        <xdr:txBody>
          <a:bodyPr vertOverflow="clip" horzOverflow="clip" wrap="square" rtlCol="0" anchor="t"/>
          <a:lstStyle/>
          <a:p>
            <a:fld id="{45C5192D-4A7D-4569-A53D-14F551D816C4}" type="TxLink">
              <a:rPr lang="en-US" sz="2000" b="0" i="0" u="none" strike="noStrike">
                <a:solidFill>
                  <a:schemeClr val="accent1"/>
                </a:solidFill>
                <a:latin typeface="Aptos Narrow"/>
              </a:rPr>
              <a:pPr/>
              <a:t>₹947,541</a:t>
            </a:fld>
            <a:endParaRPr lang="en-AU" sz="2000">
              <a:solidFill>
                <a:schemeClr val="accent1"/>
              </a:solidFill>
            </a:endParaRPr>
          </a:p>
        </xdr:txBody>
      </xdr:sp>
      <xdr:sp macro="" textlink="Analysis!B4">
        <xdr:nvSpPr>
          <xdr:cNvPr id="35" name="TextBox 34">
            <a:extLst>
              <a:ext uri="{FF2B5EF4-FFF2-40B4-BE49-F238E27FC236}">
                <a16:creationId xmlns:a16="http://schemas.microsoft.com/office/drawing/2014/main" id="{00000000-0008-0000-0100-000023000000}"/>
              </a:ext>
            </a:extLst>
          </xdr:cNvPr>
          <xdr:cNvSpPr txBox="1"/>
        </xdr:nvSpPr>
        <xdr:spPr>
          <a:xfrm>
            <a:off x="13477875" y="504826"/>
            <a:ext cx="1057275" cy="323850"/>
          </a:xfrm>
          <a:prstGeom prst="rect">
            <a:avLst/>
          </a:prstGeom>
          <a:grpFill/>
        </xdr:spPr>
        <xdr:style>
          <a:lnRef idx="2">
            <a:schemeClr val="accent5"/>
          </a:lnRef>
          <a:fillRef idx="2">
            <a:schemeClr val="accent5"/>
          </a:fillRef>
          <a:effectRef idx="0">
            <a:srgbClr val="FFFFFF"/>
          </a:effectRef>
          <a:fontRef idx="minor">
            <a:schemeClr val="lt1"/>
          </a:fontRef>
        </xdr:style>
        <xdr:txBody>
          <a:bodyPr vertOverflow="clip" horzOverflow="clip" wrap="square" rtlCol="0" anchor="t"/>
          <a:lstStyle/>
          <a:p>
            <a:fld id="{BB962C8B-B14F-4D97-AF65-F5344CB8AC3E}" type="TxLink">
              <a:rPr lang="en-US" sz="1200" b="0" i="0" u="none" strike="noStrike">
                <a:solidFill>
                  <a:schemeClr val="accent1"/>
                </a:solidFill>
                <a:latin typeface="Aptos Narrow"/>
              </a:rPr>
              <a:pPr/>
              <a:t>₹432,741</a:t>
            </a:fld>
            <a:endParaRPr lang="en-AU" sz="1200">
              <a:solidFill>
                <a:schemeClr val="accent1"/>
              </a:solidFill>
            </a:endParaRPr>
          </a:p>
        </xdr:txBody>
      </xdr:sp>
    </xdr:grpSp>
    <xdr:clientData/>
  </xdr:twoCellAnchor>
  <xdr:twoCellAnchor>
    <xdr:from>
      <xdr:col>15</xdr:col>
      <xdr:colOff>304799</xdr:colOff>
      <xdr:row>0</xdr:row>
      <xdr:rowOff>97193</xdr:rowOff>
    </xdr:from>
    <xdr:to>
      <xdr:col>17</xdr:col>
      <xdr:colOff>1152525</xdr:colOff>
      <xdr:row>1</xdr:row>
      <xdr:rowOff>300743</xdr:rowOff>
    </xdr:to>
    <xdr:grpSp>
      <xdr:nvGrpSpPr>
        <xdr:cNvPr id="36" name="Group 35">
          <a:extLst>
            <a:ext uri="{FF2B5EF4-FFF2-40B4-BE49-F238E27FC236}">
              <a16:creationId xmlns:a16="http://schemas.microsoft.com/office/drawing/2014/main" id="{00000000-0008-0000-0100-000024000000}"/>
            </a:ext>
          </a:extLst>
        </xdr:cNvPr>
        <xdr:cNvGrpSpPr/>
      </xdr:nvGrpSpPr>
      <xdr:grpSpPr>
        <a:xfrm>
          <a:off x="12150435" y="97193"/>
          <a:ext cx="1932999" cy="757732"/>
          <a:chOff x="12849224" y="97193"/>
          <a:chExt cx="1885951" cy="756000"/>
        </a:xfrm>
        <a:solidFill>
          <a:schemeClr val="bg1"/>
        </a:solidFill>
      </xdr:grpSpPr>
      <xdr:sp macro="" textlink="">
        <xdr:nvSpPr>
          <xdr:cNvPr id="37" name="Rectangle: Rounded Corners 36">
            <a:extLst>
              <a:ext uri="{FF2B5EF4-FFF2-40B4-BE49-F238E27FC236}">
                <a16:creationId xmlns:a16="http://schemas.microsoft.com/office/drawing/2014/main" id="{00000000-0008-0000-0100-000025000000}"/>
              </a:ext>
            </a:extLst>
          </xdr:cNvPr>
          <xdr:cNvSpPr/>
        </xdr:nvSpPr>
        <xdr:spPr>
          <a:xfrm>
            <a:off x="12849224" y="97193"/>
            <a:ext cx="1872000" cy="756000"/>
          </a:xfrm>
          <a:prstGeom prst="roundRect">
            <a:avLst>
              <a:gd name="adj" fmla="val 12462"/>
            </a:avLst>
          </a:prstGeom>
          <a:grpFill/>
        </xdr:spPr>
        <xdr:style>
          <a:lnRef idx="2">
            <a:schemeClr val="accent5"/>
          </a:lnRef>
          <a:fillRef idx="2">
            <a:schemeClr val="accent5"/>
          </a:fillRef>
          <a:effectRef idx="0">
            <a:srgbClr val="FFFFFF"/>
          </a:effectRef>
          <a:fontRef idx="minor">
            <a:schemeClr val="lt1"/>
          </a:fontRef>
        </xdr:style>
        <xdr:txBody>
          <a:bodyPr vertOverflow="clip" horzOverflow="clip" rtlCol="0" anchor="t"/>
          <a:lstStyle/>
          <a:p>
            <a:pPr marL="0" indent="0" algn="l"/>
            <a:endParaRPr lang="en-AU" sz="1100">
              <a:solidFill>
                <a:srgbClr val="D9ED92"/>
              </a:solidFill>
              <a:latin typeface="+mn-lt"/>
              <a:ea typeface="+mn-ea"/>
              <a:cs typeface="+mn-cs"/>
            </a:endParaRPr>
          </a:p>
        </xdr:txBody>
      </xdr:sp>
      <xdr:sp macro="" textlink="Analysis!C4">
        <xdr:nvSpPr>
          <xdr:cNvPr id="39" name="TextBox 38">
            <a:extLst>
              <a:ext uri="{FF2B5EF4-FFF2-40B4-BE49-F238E27FC236}">
                <a16:creationId xmlns:a16="http://schemas.microsoft.com/office/drawing/2014/main" id="{00000000-0008-0000-0100-000027000000}"/>
              </a:ext>
            </a:extLst>
          </xdr:cNvPr>
          <xdr:cNvSpPr txBox="1"/>
        </xdr:nvSpPr>
        <xdr:spPr>
          <a:xfrm>
            <a:off x="13458825" y="161925"/>
            <a:ext cx="1276350" cy="428625"/>
          </a:xfrm>
          <a:prstGeom prst="rect">
            <a:avLst/>
          </a:prstGeom>
          <a:grpFill/>
        </xdr:spPr>
        <xdr:style>
          <a:lnRef idx="2">
            <a:schemeClr val="accent5"/>
          </a:lnRef>
          <a:fillRef idx="2">
            <a:schemeClr val="accent5"/>
          </a:fillRef>
          <a:effectRef idx="0">
            <a:srgbClr val="FFFFFF"/>
          </a:effectRef>
          <a:fontRef idx="minor">
            <a:schemeClr val="lt1"/>
          </a:fontRef>
        </xdr:style>
        <xdr:txBody>
          <a:bodyPr vertOverflow="clip" horzOverflow="clip" wrap="square" rtlCol="0" anchor="t"/>
          <a:lstStyle/>
          <a:p>
            <a:fld id="{2530AA31-02AE-4652-A410-8854B1049734}" type="TxLink">
              <a:rPr lang="en-US" sz="2000" b="0" i="0" u="none" strike="noStrike">
                <a:solidFill>
                  <a:srgbClr val="002060"/>
                </a:solidFill>
                <a:latin typeface="Aptos Narrow"/>
              </a:rPr>
              <a:pPr/>
              <a:t>46%</a:t>
            </a:fld>
            <a:endParaRPr lang="en-AU" sz="4000">
              <a:solidFill>
                <a:srgbClr val="002060"/>
              </a:solidFill>
            </a:endParaRPr>
          </a:p>
        </xdr:txBody>
      </xdr:sp>
      <xdr:sp macro="" textlink="Analysis!B4">
        <xdr:nvSpPr>
          <xdr:cNvPr id="40" name="TextBox 39">
            <a:extLst>
              <a:ext uri="{FF2B5EF4-FFF2-40B4-BE49-F238E27FC236}">
                <a16:creationId xmlns:a16="http://schemas.microsoft.com/office/drawing/2014/main" id="{00000000-0008-0000-0100-000028000000}"/>
              </a:ext>
            </a:extLst>
          </xdr:cNvPr>
          <xdr:cNvSpPr txBox="1"/>
        </xdr:nvSpPr>
        <xdr:spPr>
          <a:xfrm>
            <a:off x="13477875" y="504826"/>
            <a:ext cx="1200150" cy="323850"/>
          </a:xfrm>
          <a:prstGeom prst="rect">
            <a:avLst/>
          </a:prstGeom>
          <a:grpFill/>
        </xdr:spPr>
        <xdr:style>
          <a:lnRef idx="2">
            <a:schemeClr val="accent5"/>
          </a:lnRef>
          <a:fillRef idx="2">
            <a:schemeClr val="accent5"/>
          </a:fillRef>
          <a:effectRef idx="0">
            <a:srgbClr val="FFFFFF"/>
          </a:effectRef>
          <a:fontRef idx="minor">
            <a:schemeClr val="lt1"/>
          </a:fontRef>
        </xdr:style>
        <xdr:txBody>
          <a:bodyPr vertOverflow="clip" horzOverflow="clip" wrap="square" rtlCol="0" anchor="t"/>
          <a:lstStyle/>
          <a:p>
            <a:fld id="{BB962C8B-B14F-4D97-AF65-F5344CB8AC3E}" type="TxLink">
              <a:rPr lang="en-US" sz="1200" b="0" i="0" u="none" strike="noStrike">
                <a:solidFill>
                  <a:srgbClr val="002060"/>
                </a:solidFill>
                <a:latin typeface="Aptos Narrow"/>
              </a:rPr>
              <a:pPr/>
              <a:t>₹432,741</a:t>
            </a:fld>
            <a:endParaRPr lang="en-AU" sz="1200">
              <a:solidFill>
                <a:srgbClr val="002060"/>
              </a:solidFill>
            </a:endParaRPr>
          </a:p>
        </xdr:txBody>
      </xdr:sp>
    </xdr:grpSp>
    <xdr:clientData/>
  </xdr:twoCellAnchor>
  <xdr:twoCellAnchor>
    <xdr:from>
      <xdr:col>15</xdr:col>
      <xdr:colOff>321129</xdr:colOff>
      <xdr:row>0</xdr:row>
      <xdr:rowOff>146957</xdr:rowOff>
    </xdr:from>
    <xdr:to>
      <xdr:col>16</xdr:col>
      <xdr:colOff>506186</xdr:colOff>
      <xdr:row>1</xdr:row>
      <xdr:rowOff>266700</xdr:rowOff>
    </xdr:to>
    <xdr:graphicFrame macro="">
      <xdr:nvGraphicFramePr>
        <xdr:cNvPr id="41" name="Chart 40">
          <a:extLst>
            <a:ext uri="{FF2B5EF4-FFF2-40B4-BE49-F238E27FC236}">
              <a16:creationId xmlns:a16="http://schemas.microsoft.com/office/drawing/2014/main" id="{00000000-0008-0000-0100-00002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1</xdr:col>
      <xdr:colOff>9524</xdr:colOff>
      <xdr:row>4</xdr:row>
      <xdr:rowOff>114300</xdr:rowOff>
    </xdr:from>
    <xdr:to>
      <xdr:col>2</xdr:col>
      <xdr:colOff>381000</xdr:colOff>
      <xdr:row>16</xdr:row>
      <xdr:rowOff>63500</xdr:rowOff>
    </xdr:to>
    <mc:AlternateContent xmlns:mc="http://schemas.openxmlformats.org/markup-compatibility/2006" xmlns:a14="http://schemas.microsoft.com/office/drawing/2010/main">
      <mc:Choice Requires="a14">
        <xdr:graphicFrame macro="">
          <xdr:nvGraphicFramePr>
            <xdr:cNvPr id="42" name="Seller">
              <a:extLst>
                <a:ext uri="{FF2B5EF4-FFF2-40B4-BE49-F238E27FC236}">
                  <a16:creationId xmlns:a16="http://schemas.microsoft.com/office/drawing/2014/main" id="{00000000-0008-0000-0100-00002A000000}"/>
                </a:ext>
              </a:extLst>
            </xdr:cNvPr>
            <xdr:cNvGraphicFramePr/>
          </xdr:nvGraphicFramePr>
          <xdr:xfrm>
            <a:off x="0" y="0"/>
            <a:ext cx="0" cy="0"/>
          </xdr:xfrm>
          <a:graphic>
            <a:graphicData uri="http://schemas.microsoft.com/office/drawing/2010/slicer">
              <sle:slicer xmlns:sle="http://schemas.microsoft.com/office/drawing/2010/slicer" name="Seller"/>
            </a:graphicData>
          </a:graphic>
        </xdr:graphicFrame>
      </mc:Choice>
      <mc:Fallback xmlns:r="http://schemas.openxmlformats.org/officeDocument/2006/relationships" xmlns="">
        <xdr:sp macro="" textlink="">
          <xdr:nvSpPr>
            <xdr:cNvPr id="0" name=""/>
            <xdr:cNvSpPr>
              <a:spLocks noTextEdit="1"/>
            </xdr:cNvSpPr>
          </xdr:nvSpPr>
          <xdr:spPr>
            <a:xfrm>
              <a:off x="347980" y="990600"/>
              <a:ext cx="1163955" cy="1755140"/>
            </a:xfrm>
            <a:prstGeom prst="rect">
              <a:avLst/>
            </a:prstGeom>
            <a:solidFill>
              <a:prstClr val="white"/>
            </a:solidFill>
            <a:ln w="1">
              <a:solidFill>
                <a:prstClr val="green"/>
              </a:solidFill>
            </a:ln>
          </xdr:spPr>
          <xdr:txBody>
            <a:bodyPr vertOverflow="clip" horzOverflow="clip"/>
            <a:lstStyle/>
            <a:p>
              <a:r>
                <a:rPr sz="1100"/>
                <a:t>This shape represents a slicer. 
Slicers are not supported in this version. Please update to the latest version of WPS Office.</a:t>
              </a:r>
            </a:p>
          </xdr:txBody>
        </xdr:sp>
      </mc:Fallback>
    </mc:AlternateContent>
    <xdr:clientData/>
  </xdr:twoCellAnchor>
  <xdr:twoCellAnchor>
    <xdr:from>
      <xdr:col>0</xdr:col>
      <xdr:colOff>0</xdr:colOff>
      <xdr:row>0</xdr:row>
      <xdr:rowOff>0</xdr:rowOff>
    </xdr:from>
    <xdr:to>
      <xdr:col>0</xdr:col>
      <xdr:colOff>0</xdr:colOff>
      <xdr:row>0</xdr:row>
      <xdr:rowOff>0</xdr:rowOff>
    </xdr:to>
    <xdr:sp macro="" textlink="">
      <xdr:nvSpPr>
        <xdr:cNvPr id="11" name="Chart 10">
          <a:extLst>
            <a:ext uri="{FF2B5EF4-FFF2-40B4-BE49-F238E27FC236}">
              <a16:creationId xmlns:a16="http://schemas.microsoft.com/office/drawing/2014/main" id="{00000000-0008-0000-0100-00000B000000}"/>
            </a:ext>
          </a:extLst>
        </xdr:cNvPr>
        <xdr:cNvSpPr/>
      </xdr:nvSpPr>
      <xdr:spPr>
        <a:xfrm>
          <a:off x="0" y="0"/>
          <a:ext cx="0" cy="0"/>
        </a:xfrm>
      </xdr:spPr>
    </xdr:sp>
    <xdr:clientData/>
  </xdr:twoCellAnchor>
  <xdr:twoCellAnchor>
    <xdr:from>
      <xdr:col>13</xdr:col>
      <xdr:colOff>141514</xdr:colOff>
      <xdr:row>22</xdr:row>
      <xdr:rowOff>87086</xdr:rowOff>
    </xdr:from>
    <xdr:to>
      <xdr:col>17</xdr:col>
      <xdr:colOff>1143000</xdr:colOff>
      <xdr:row>40</xdr:row>
      <xdr:rowOff>54428</xdr:rowOff>
    </xdr:to>
    <mc:AlternateContent xmlns:mc="http://schemas.openxmlformats.org/markup-compatibility/2006">
      <mc:Choice xmlns:cx4="http://schemas.microsoft.com/office/drawing/2016/5/10/chartex" Requires="cx4">
        <xdr:graphicFrame macro="">
          <xdr:nvGraphicFramePr>
            <xdr:cNvPr id="10" name="Chart 9">
              <a:extLst>
                <a:ext uri="{FF2B5EF4-FFF2-40B4-BE49-F238E27FC236}">
                  <a16:creationId xmlns:a16="http://schemas.microsoft.com/office/drawing/2014/main" id="{BE0439ED-CCDF-49B8-B0D0-1BD9F480646F}"/>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9"/>
            </a:graphicData>
          </a:graphic>
        </xdr:graphicFrame>
      </mc:Choice>
      <mc:Fallback>
        <xdr:sp macro="" textlink="">
          <xdr:nvSpPr>
            <xdr:cNvPr id="0" name=""/>
            <xdr:cNvSpPr>
              <a:spLocks noTextEdit="1"/>
            </xdr:cNvSpPr>
          </xdr:nvSpPr>
          <xdr:spPr>
            <a:xfrm>
              <a:off x="10015764" y="4900386"/>
              <a:ext cx="4043136" cy="3167742"/>
            </a:xfrm>
            <a:prstGeom prst="rect">
              <a:avLst/>
            </a:prstGeom>
            <a:solidFill>
              <a:prstClr val="white"/>
            </a:solidFill>
            <a:ln w="1">
              <a:solidFill>
                <a:prstClr val="green"/>
              </a:solidFill>
            </a:ln>
          </xdr:spPr>
          <xdr:txBody>
            <a:bodyPr vertOverflow="clip" horzOverflow="clip"/>
            <a:lstStyle/>
            <a:p>
              <a:r>
                <a:rPr lang="en-GB" sz="1100"/>
                <a:t>This chart isn't available in your version of Excel.
Editing this shape or saving this workbook into a different file format will permanently break the chart.</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arsh Gupta" refreshedDate="45840.672336111114" missingItemsLimit="0" createdVersion="8" refreshedVersion="8" minRefreshableVersion="3" recordCount="200" xr:uid="{00000000-000A-0000-FFFF-FFFF00000000}">
  <cacheSource type="worksheet">
    <worksheetSource name="Table1"/>
  </cacheSource>
  <cacheFields count="8">
    <cacheField name="Month" numFmtId="0">
      <sharedItems count="12">
        <s v="May"/>
        <s v="Nov"/>
        <s v="Jun"/>
        <s v="Dec"/>
        <s v="Feb"/>
        <s v="Mar"/>
        <s v="Jan"/>
        <s v="Jul"/>
        <s v="Apr"/>
        <s v="Aug"/>
        <s v="Oct"/>
        <s v="Sep"/>
      </sharedItems>
    </cacheField>
    <cacheField name="Seller" numFmtId="0">
      <sharedItems count="7">
        <s v="Liam"/>
        <s v="Noah"/>
        <s v="Ava"/>
        <s v="Oliver"/>
        <s v="Emma"/>
        <s v="Sophia"/>
        <s v="Charlotte"/>
      </sharedItems>
    </cacheField>
    <cacheField name="Category" numFmtId="0">
      <sharedItems count="5">
        <s v="Gadgets"/>
        <s v="Apparel"/>
        <s v="Fitness"/>
        <s v="Grocery"/>
        <s v="Appliances"/>
      </sharedItems>
    </cacheField>
    <cacheField name="Product" numFmtId="0">
      <sharedItems count="24">
        <s v="Tablet"/>
        <s v="Chinos"/>
        <s v="Resistance Bands"/>
        <s v="Granola Bars"/>
        <s v="Parka"/>
        <s v="Smoothie"/>
        <s v="Exercise Bike"/>
        <s v="Air Fryer"/>
        <s v="Blender"/>
        <s v="Kettlebells"/>
        <s v="Polo Shirt"/>
        <s v="Food Processor"/>
        <s v="Herbal Tea"/>
        <s v="Cardigan"/>
        <s v="Earbuds"/>
        <s v="Washing Machine"/>
        <s v="DSLR Camera"/>
        <s v="Elliptical"/>
        <s v="Notebook"/>
        <s v="Protein Bars"/>
        <s v="Yoga Block"/>
        <s v="Espresso"/>
        <s v="Toaster"/>
        <s v="Tank Top"/>
      </sharedItems>
    </cacheField>
    <cacheField name="State" numFmtId="0">
      <sharedItems count="7">
        <s v="Maharashtra"/>
        <s v="Uttar Pradesh"/>
        <s v="Karnataka"/>
        <s v="Tamil Nadu"/>
        <s v="West Bengal"/>
        <s v="Delhi"/>
        <s v="Rajasthan"/>
      </sharedItems>
    </cacheField>
    <cacheField name="Sales" numFmtId="0">
      <sharedItems containsSemiMixedTypes="0" containsString="0" containsNumber="1" minValue="101.47" maxValue="9789.32"/>
    </cacheField>
    <cacheField name="Profit" numFmtId="0">
      <sharedItems containsSemiMixedTypes="0" containsString="0" containsNumber="1" minValue="11.87" maxValue="6942.15"/>
    </cacheField>
    <cacheField name="Profit%" numFmtId="10">
      <sharedItems containsSemiMixedTypes="0" containsString="0" containsNumber="1" minValue="6.4928335840655797E-3" maxValue="0.89473819068008931"/>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0">
  <r>
    <x v="0"/>
    <x v="0"/>
    <x v="0"/>
    <x v="0"/>
    <x v="0"/>
    <n v="1987.32"/>
    <n v="1245.71"/>
    <n v="0.62682909647163021"/>
  </r>
  <r>
    <x v="1"/>
    <x v="1"/>
    <x v="1"/>
    <x v="1"/>
    <x v="1"/>
    <n v="8124.56"/>
    <n v="6421.89"/>
    <n v="0.79042926632334554"/>
  </r>
  <r>
    <x v="2"/>
    <x v="2"/>
    <x v="2"/>
    <x v="2"/>
    <x v="2"/>
    <n v="8923.4699999999993"/>
    <n v="4732.1499999999996"/>
    <n v="0.53030379437595465"/>
  </r>
  <r>
    <x v="3"/>
    <x v="0"/>
    <x v="3"/>
    <x v="3"/>
    <x v="3"/>
    <n v="3124.59"/>
    <n v="382.47"/>
    <n v="0.12240645972751625"/>
  </r>
  <r>
    <x v="4"/>
    <x v="0"/>
    <x v="1"/>
    <x v="4"/>
    <x v="4"/>
    <n v="8543.2099999999991"/>
    <n v="2765.89"/>
    <n v="0.32375301555270208"/>
  </r>
  <r>
    <x v="5"/>
    <x v="3"/>
    <x v="3"/>
    <x v="5"/>
    <x v="0"/>
    <n v="2284.63"/>
    <n v="118.92"/>
    <n v="5.2052192258702723E-2"/>
  </r>
  <r>
    <x v="4"/>
    <x v="4"/>
    <x v="2"/>
    <x v="6"/>
    <x v="5"/>
    <n v="5876.34"/>
    <n v="689.45"/>
    <n v="0.11732643107784778"/>
  </r>
  <r>
    <x v="1"/>
    <x v="0"/>
    <x v="4"/>
    <x v="7"/>
    <x v="1"/>
    <n v="2654.87"/>
    <n v="612.39"/>
    <n v="0.23066666164444963"/>
  </r>
  <r>
    <x v="6"/>
    <x v="0"/>
    <x v="0"/>
    <x v="0"/>
    <x v="3"/>
    <n v="2987.65"/>
    <n v="1024.73"/>
    <n v="0.34298863655381318"/>
  </r>
  <r>
    <x v="7"/>
    <x v="5"/>
    <x v="2"/>
    <x v="6"/>
    <x v="0"/>
    <n v="9789.32"/>
    <n v="6289.45"/>
    <n v="0.64248078518221896"/>
  </r>
  <r>
    <x v="8"/>
    <x v="1"/>
    <x v="4"/>
    <x v="8"/>
    <x v="0"/>
    <n v="6578.41"/>
    <n v="3956.28"/>
    <n v="0.60140368265279909"/>
  </r>
  <r>
    <x v="9"/>
    <x v="3"/>
    <x v="2"/>
    <x v="9"/>
    <x v="2"/>
    <n v="1562.84"/>
    <n v="1225.1600000000001"/>
    <n v="0.78393181643674348"/>
  </r>
  <r>
    <x v="0"/>
    <x v="1"/>
    <x v="4"/>
    <x v="8"/>
    <x v="2"/>
    <n v="1024.68"/>
    <n v="11.87"/>
    <n v="1.1584104305734472E-2"/>
  </r>
  <r>
    <x v="7"/>
    <x v="0"/>
    <x v="1"/>
    <x v="10"/>
    <x v="1"/>
    <n v="6187.59"/>
    <n v="2632.84"/>
    <n v="0.42550330581050133"/>
  </r>
  <r>
    <x v="0"/>
    <x v="0"/>
    <x v="4"/>
    <x v="11"/>
    <x v="3"/>
    <n v="1145.28"/>
    <n v="972.46"/>
    <n v="0.84910240290583971"/>
  </r>
  <r>
    <x v="6"/>
    <x v="1"/>
    <x v="2"/>
    <x v="9"/>
    <x v="0"/>
    <n v="3218.47"/>
    <n v="552.96"/>
    <n v="0.17180834371611359"/>
  </r>
  <r>
    <x v="6"/>
    <x v="3"/>
    <x v="3"/>
    <x v="12"/>
    <x v="0"/>
    <n v="8145.27"/>
    <n v="802.64"/>
    <n v="9.8540625418187477E-2"/>
  </r>
  <r>
    <x v="6"/>
    <x v="3"/>
    <x v="1"/>
    <x v="13"/>
    <x v="5"/>
    <n v="438.92"/>
    <n v="308.72000000000003"/>
    <n v="0.70336279959901582"/>
  </r>
  <r>
    <x v="0"/>
    <x v="5"/>
    <x v="2"/>
    <x v="9"/>
    <x v="3"/>
    <n v="3512.48"/>
    <n v="3142.75"/>
    <n v="0.89473819068008931"/>
  </r>
  <r>
    <x v="8"/>
    <x v="1"/>
    <x v="0"/>
    <x v="14"/>
    <x v="0"/>
    <n v="1108.95"/>
    <n v="858.39"/>
    <n v="0.77405653997024204"/>
  </r>
  <r>
    <x v="2"/>
    <x v="5"/>
    <x v="0"/>
    <x v="0"/>
    <x v="6"/>
    <n v="2328.7600000000002"/>
    <n v="245.28"/>
    <n v="0.10532643982205121"/>
  </r>
  <r>
    <x v="3"/>
    <x v="3"/>
    <x v="1"/>
    <x v="1"/>
    <x v="3"/>
    <n v="7824.63"/>
    <n v="6038.47"/>
    <n v="0.77172594742499012"/>
  </r>
  <r>
    <x v="5"/>
    <x v="6"/>
    <x v="4"/>
    <x v="15"/>
    <x v="3"/>
    <n v="3356.28"/>
    <n v="1887.45"/>
    <n v="0.56236368836926598"/>
  </r>
  <r>
    <x v="8"/>
    <x v="2"/>
    <x v="0"/>
    <x v="16"/>
    <x v="0"/>
    <n v="1318.42"/>
    <n v="716.35"/>
    <n v="0.54333975516148114"/>
  </r>
  <r>
    <x v="3"/>
    <x v="3"/>
    <x v="1"/>
    <x v="4"/>
    <x v="5"/>
    <n v="5128.76"/>
    <n v="3205.28"/>
    <n v="0.62496197911385987"/>
  </r>
  <r>
    <x v="10"/>
    <x v="0"/>
    <x v="2"/>
    <x v="17"/>
    <x v="1"/>
    <n v="8012.47"/>
    <n v="5912.34"/>
    <n v="0.73789231036122449"/>
  </r>
  <r>
    <x v="7"/>
    <x v="2"/>
    <x v="2"/>
    <x v="6"/>
    <x v="5"/>
    <n v="5954.28"/>
    <n v="3856.47"/>
    <n v="0.6476803240694089"/>
  </r>
  <r>
    <x v="2"/>
    <x v="0"/>
    <x v="0"/>
    <x v="18"/>
    <x v="5"/>
    <n v="6238.45"/>
    <n v="565.28"/>
    <n v="9.0612251440662345E-2"/>
  </r>
  <r>
    <x v="0"/>
    <x v="0"/>
    <x v="1"/>
    <x v="1"/>
    <x v="0"/>
    <n v="1654.28"/>
    <n v="1362.84"/>
    <n v="0.82382667988490454"/>
  </r>
  <r>
    <x v="11"/>
    <x v="3"/>
    <x v="2"/>
    <x v="6"/>
    <x v="2"/>
    <n v="5512.64"/>
    <n v="279.85000000000002"/>
    <n v="5.076515063563012E-2"/>
  </r>
  <r>
    <x v="2"/>
    <x v="6"/>
    <x v="1"/>
    <x v="10"/>
    <x v="0"/>
    <n v="1208.5899999999999"/>
    <n v="462.83"/>
    <n v="0.38295038019510341"/>
  </r>
  <r>
    <x v="8"/>
    <x v="2"/>
    <x v="3"/>
    <x v="19"/>
    <x v="0"/>
    <n v="3598.47"/>
    <n v="2154.62"/>
    <n v="0.59876002856769683"/>
  </r>
  <r>
    <x v="5"/>
    <x v="3"/>
    <x v="2"/>
    <x v="6"/>
    <x v="1"/>
    <n v="9187.59"/>
    <n v="3158.24"/>
    <n v="0.34375064625217272"/>
  </r>
  <r>
    <x v="8"/>
    <x v="3"/>
    <x v="0"/>
    <x v="16"/>
    <x v="0"/>
    <n v="2678.64"/>
    <n v="438.92"/>
    <n v="0.16385927186930682"/>
  </r>
  <r>
    <x v="6"/>
    <x v="6"/>
    <x v="0"/>
    <x v="18"/>
    <x v="3"/>
    <n v="3654.28"/>
    <n v="2150.4699999999998"/>
    <n v="0.58847980997624694"/>
  </r>
  <r>
    <x v="6"/>
    <x v="4"/>
    <x v="3"/>
    <x v="19"/>
    <x v="5"/>
    <n v="5358.47"/>
    <n v="2178.92"/>
    <n v="0.40663099728094027"/>
  </r>
  <r>
    <x v="2"/>
    <x v="6"/>
    <x v="0"/>
    <x v="14"/>
    <x v="6"/>
    <n v="7375.64"/>
    <n v="4368.47"/>
    <n v="0.59228351709139815"/>
  </r>
  <r>
    <x v="5"/>
    <x v="2"/>
    <x v="0"/>
    <x v="14"/>
    <x v="6"/>
    <n v="3189.75"/>
    <n v="1476.53"/>
    <n v="0.46289834626538129"/>
  </r>
  <r>
    <x v="4"/>
    <x v="6"/>
    <x v="4"/>
    <x v="7"/>
    <x v="1"/>
    <n v="6258.34"/>
    <n v="3842.16"/>
    <n v="0.61392637664300753"/>
  </r>
  <r>
    <x v="11"/>
    <x v="5"/>
    <x v="0"/>
    <x v="18"/>
    <x v="6"/>
    <n v="9482.73"/>
    <n v="3802.15"/>
    <n v="0.40095521015572522"/>
  </r>
  <r>
    <x v="3"/>
    <x v="3"/>
    <x v="1"/>
    <x v="1"/>
    <x v="1"/>
    <n v="3587.59"/>
    <n v="3152.64"/>
    <n v="0.87876262337669575"/>
  </r>
  <r>
    <x v="7"/>
    <x v="5"/>
    <x v="2"/>
    <x v="9"/>
    <x v="0"/>
    <n v="6628.64"/>
    <n v="4275.38"/>
    <n v="0.6449860001448261"/>
  </r>
  <r>
    <x v="5"/>
    <x v="6"/>
    <x v="3"/>
    <x v="5"/>
    <x v="0"/>
    <n v="6238.47"/>
    <n v="720.58"/>
    <n v="0.11550588525712234"/>
  </r>
  <r>
    <x v="0"/>
    <x v="2"/>
    <x v="0"/>
    <x v="18"/>
    <x v="2"/>
    <n v="9645.2800000000007"/>
    <n v="6905.47"/>
    <n v="0.71594292752517297"/>
  </r>
  <r>
    <x v="4"/>
    <x v="3"/>
    <x v="1"/>
    <x v="13"/>
    <x v="0"/>
    <n v="5298.47"/>
    <n v="1265.8399999999999"/>
    <n v="0.23890670325584554"/>
  </r>
  <r>
    <x v="7"/>
    <x v="4"/>
    <x v="4"/>
    <x v="15"/>
    <x v="6"/>
    <n v="2228.64"/>
    <n v="1779.45"/>
    <n v="0.79844658625888443"/>
  </r>
  <r>
    <x v="1"/>
    <x v="5"/>
    <x v="4"/>
    <x v="11"/>
    <x v="2"/>
    <n v="2589.4699999999998"/>
    <n v="978.64"/>
    <n v="0.37793061900697827"/>
  </r>
  <r>
    <x v="9"/>
    <x v="6"/>
    <x v="2"/>
    <x v="20"/>
    <x v="6"/>
    <n v="6978.24"/>
    <n v="4972.1499999999996"/>
    <n v="0.7125220686018251"/>
  </r>
  <r>
    <x v="6"/>
    <x v="4"/>
    <x v="4"/>
    <x v="15"/>
    <x v="3"/>
    <n v="5187.59"/>
    <n v="4087.24"/>
    <n v="0.78788801736451797"/>
  </r>
  <r>
    <x v="6"/>
    <x v="5"/>
    <x v="4"/>
    <x v="7"/>
    <x v="2"/>
    <n v="8398.4699999999993"/>
    <n v="4258.6400000000003"/>
    <n v="0.50707331216281071"/>
  </r>
  <r>
    <x v="2"/>
    <x v="6"/>
    <x v="2"/>
    <x v="17"/>
    <x v="6"/>
    <n v="2918.47"/>
    <n v="633.85"/>
    <n v="0.21718571717372462"/>
  </r>
  <r>
    <x v="4"/>
    <x v="4"/>
    <x v="4"/>
    <x v="15"/>
    <x v="6"/>
    <n v="8638.4699999999993"/>
    <n v="3898.24"/>
    <n v="0.45126509671272808"/>
  </r>
  <r>
    <x v="7"/>
    <x v="5"/>
    <x v="1"/>
    <x v="10"/>
    <x v="0"/>
    <n v="3478.59"/>
    <n v="2312.4699999999998"/>
    <n v="0.66477222092859456"/>
  </r>
  <r>
    <x v="11"/>
    <x v="1"/>
    <x v="2"/>
    <x v="9"/>
    <x v="6"/>
    <n v="2632.47"/>
    <n v="1462.85"/>
    <n v="0.55569484172659134"/>
  </r>
  <r>
    <x v="5"/>
    <x v="0"/>
    <x v="3"/>
    <x v="21"/>
    <x v="0"/>
    <n v="9589.4699999999993"/>
    <n v="6942.15"/>
    <n v="0.7239346908640415"/>
  </r>
  <r>
    <x v="1"/>
    <x v="3"/>
    <x v="1"/>
    <x v="1"/>
    <x v="0"/>
    <n v="5198.47"/>
    <n v="1555.84"/>
    <n v="0.29928805975604356"/>
  </r>
  <r>
    <x v="8"/>
    <x v="1"/>
    <x v="4"/>
    <x v="7"/>
    <x v="0"/>
    <n v="9378.59"/>
    <n v="6624.85"/>
    <n v="0.70638017015350929"/>
  </r>
  <r>
    <x v="6"/>
    <x v="3"/>
    <x v="4"/>
    <x v="7"/>
    <x v="1"/>
    <n v="8789.4699999999993"/>
    <n v="4195.38"/>
    <n v="0.47731888270851375"/>
  </r>
  <r>
    <x v="4"/>
    <x v="0"/>
    <x v="1"/>
    <x v="13"/>
    <x v="0"/>
    <n v="592.47"/>
    <n v="78.45"/>
    <n v="0.13241176768443971"/>
  </r>
  <r>
    <x v="7"/>
    <x v="1"/>
    <x v="3"/>
    <x v="19"/>
    <x v="0"/>
    <n v="1212.8499999999999"/>
    <n v="336.47"/>
    <n v="0.27742095065341965"/>
  </r>
  <r>
    <x v="2"/>
    <x v="0"/>
    <x v="4"/>
    <x v="11"/>
    <x v="2"/>
    <n v="7048.47"/>
    <n v="204.85"/>
    <n v="2.9063044887755782E-2"/>
  </r>
  <r>
    <x v="11"/>
    <x v="4"/>
    <x v="4"/>
    <x v="7"/>
    <x v="5"/>
    <n v="7358.47"/>
    <n v="4802.8500000000004"/>
    <n v="0.65269682420394459"/>
  </r>
  <r>
    <x v="0"/>
    <x v="4"/>
    <x v="2"/>
    <x v="9"/>
    <x v="6"/>
    <n v="2472.85"/>
    <n v="1526.47"/>
    <n v="0.61729178882665758"/>
  </r>
  <r>
    <x v="0"/>
    <x v="0"/>
    <x v="3"/>
    <x v="19"/>
    <x v="0"/>
    <n v="2258.4699999999998"/>
    <n v="287.14999999999998"/>
    <n v="0.12714359721404314"/>
  </r>
  <r>
    <x v="5"/>
    <x v="5"/>
    <x v="1"/>
    <x v="13"/>
    <x v="2"/>
    <n v="8648.4699999999993"/>
    <n v="1050.47"/>
    <n v="0.12146310272221562"/>
  </r>
  <r>
    <x v="10"/>
    <x v="5"/>
    <x v="0"/>
    <x v="14"/>
    <x v="2"/>
    <n v="7548.47"/>
    <n v="4482.1499999999996"/>
    <n v="0.59378258110583992"/>
  </r>
  <r>
    <x v="10"/>
    <x v="2"/>
    <x v="1"/>
    <x v="4"/>
    <x v="2"/>
    <n v="1225.8399999999999"/>
    <n v="1058.47"/>
    <n v="0.8634650525354044"/>
  </r>
  <r>
    <x v="6"/>
    <x v="4"/>
    <x v="4"/>
    <x v="22"/>
    <x v="1"/>
    <n v="6118.47"/>
    <n v="4338.47"/>
    <n v="0.70907759619643473"/>
  </r>
  <r>
    <x v="2"/>
    <x v="1"/>
    <x v="2"/>
    <x v="6"/>
    <x v="2"/>
    <n v="2795.38"/>
    <n v="2334.85"/>
    <n v="0.83525316772674907"/>
  </r>
  <r>
    <x v="2"/>
    <x v="5"/>
    <x v="1"/>
    <x v="1"/>
    <x v="0"/>
    <n v="6478.47"/>
    <n v="4448.47"/>
    <n v="0.68665441068647382"/>
  </r>
  <r>
    <x v="1"/>
    <x v="4"/>
    <x v="3"/>
    <x v="5"/>
    <x v="6"/>
    <n v="2738.47"/>
    <n v="2379.85"/>
    <n v="0.86904366306733327"/>
  </r>
  <r>
    <x v="6"/>
    <x v="5"/>
    <x v="3"/>
    <x v="21"/>
    <x v="2"/>
    <n v="3584.85"/>
    <n v="880.47"/>
    <n v="0.245608602870413"/>
  </r>
  <r>
    <x v="8"/>
    <x v="2"/>
    <x v="2"/>
    <x v="6"/>
    <x v="5"/>
    <n v="5382.85"/>
    <n v="673.47"/>
    <n v="0.12511401952497284"/>
  </r>
  <r>
    <x v="9"/>
    <x v="4"/>
    <x v="1"/>
    <x v="4"/>
    <x v="1"/>
    <n v="5538.47"/>
    <n v="188.92"/>
    <n v="3.4110503442286402E-2"/>
  </r>
  <r>
    <x v="1"/>
    <x v="6"/>
    <x v="4"/>
    <x v="7"/>
    <x v="0"/>
    <n v="8098.47"/>
    <n v="6105.38"/>
    <n v="0.753893019298707"/>
  </r>
  <r>
    <x v="6"/>
    <x v="2"/>
    <x v="1"/>
    <x v="13"/>
    <x v="5"/>
    <n v="6489.47"/>
    <n v="5015.38"/>
    <n v="0.77284893835706148"/>
  </r>
  <r>
    <x v="9"/>
    <x v="5"/>
    <x v="0"/>
    <x v="18"/>
    <x v="3"/>
    <n v="1928.47"/>
    <n v="653.47"/>
    <n v="0.338854117512847"/>
  </r>
  <r>
    <x v="5"/>
    <x v="1"/>
    <x v="2"/>
    <x v="6"/>
    <x v="2"/>
    <n v="580.85"/>
    <n v="135.18"/>
    <n v="0.23272789876904537"/>
  </r>
  <r>
    <x v="0"/>
    <x v="3"/>
    <x v="1"/>
    <x v="23"/>
    <x v="0"/>
    <n v="2054.85"/>
    <n v="29.97"/>
    <n v="1.458500620483247E-2"/>
  </r>
  <r>
    <x v="4"/>
    <x v="6"/>
    <x v="1"/>
    <x v="10"/>
    <x v="0"/>
    <n v="3608.47"/>
    <n v="2602.85"/>
    <n v="0.72131679077282063"/>
  </r>
  <r>
    <x v="8"/>
    <x v="6"/>
    <x v="2"/>
    <x v="20"/>
    <x v="2"/>
    <n v="2758.47"/>
    <n v="2048.4699999999998"/>
    <n v="0.7426109401226042"/>
  </r>
  <r>
    <x v="3"/>
    <x v="1"/>
    <x v="4"/>
    <x v="7"/>
    <x v="6"/>
    <n v="1295.3800000000001"/>
    <n v="947.85"/>
    <n v="0.73171578996124687"/>
  </r>
  <r>
    <x v="5"/>
    <x v="6"/>
    <x v="1"/>
    <x v="1"/>
    <x v="1"/>
    <n v="4698.47"/>
    <n v="3782.85"/>
    <n v="0.80512379561857361"/>
  </r>
  <r>
    <x v="11"/>
    <x v="5"/>
    <x v="2"/>
    <x v="6"/>
    <x v="0"/>
    <n v="5258.47"/>
    <n v="1094.8499999999999"/>
    <n v="0.20820694993030289"/>
  </r>
  <r>
    <x v="3"/>
    <x v="2"/>
    <x v="0"/>
    <x v="0"/>
    <x v="0"/>
    <n v="5684.85"/>
    <n v="430.92"/>
    <n v="7.580147233436238E-2"/>
  </r>
  <r>
    <x v="10"/>
    <x v="2"/>
    <x v="3"/>
    <x v="19"/>
    <x v="5"/>
    <n v="918.47"/>
    <n v="558.47"/>
    <n v="0.60804381199168178"/>
  </r>
  <r>
    <x v="2"/>
    <x v="6"/>
    <x v="2"/>
    <x v="6"/>
    <x v="1"/>
    <n v="560.85"/>
    <n v="122.47"/>
    <n v="0.21836498172416866"/>
  </r>
  <r>
    <x v="7"/>
    <x v="3"/>
    <x v="1"/>
    <x v="23"/>
    <x v="1"/>
    <n v="4228.47"/>
    <n v="2358.4699999999998"/>
    <n v="0.55775966247839048"/>
  </r>
  <r>
    <x v="3"/>
    <x v="6"/>
    <x v="3"/>
    <x v="5"/>
    <x v="1"/>
    <n v="5148.47"/>
    <n v="685.38"/>
    <n v="0.13312304432190533"/>
  </r>
  <r>
    <x v="1"/>
    <x v="6"/>
    <x v="0"/>
    <x v="14"/>
    <x v="2"/>
    <n v="4628.47"/>
    <n v="2539.85"/>
    <n v="0.54874504966003879"/>
  </r>
  <r>
    <x v="5"/>
    <x v="4"/>
    <x v="4"/>
    <x v="22"/>
    <x v="6"/>
    <n v="2218.4699999999998"/>
    <n v="1849.85"/>
    <n v="0.83384043958223464"/>
  </r>
  <r>
    <x v="4"/>
    <x v="3"/>
    <x v="1"/>
    <x v="23"/>
    <x v="2"/>
    <n v="720.85"/>
    <n v="268.47000000000003"/>
    <n v="0.37243531941458002"/>
  </r>
  <r>
    <x v="1"/>
    <x v="4"/>
    <x v="2"/>
    <x v="9"/>
    <x v="2"/>
    <n v="8258.4699999999993"/>
    <n v="4272.8500000000004"/>
    <n v="0.51739002502884923"/>
  </r>
  <r>
    <x v="7"/>
    <x v="1"/>
    <x v="2"/>
    <x v="20"/>
    <x v="0"/>
    <n v="1572.85"/>
    <n v="915.38"/>
    <n v="0.58198811075436307"/>
  </r>
  <r>
    <x v="1"/>
    <x v="3"/>
    <x v="4"/>
    <x v="11"/>
    <x v="0"/>
    <n v="3458.47"/>
    <n v="912.85"/>
    <n v="0.26394619586117563"/>
  </r>
  <r>
    <x v="1"/>
    <x v="3"/>
    <x v="4"/>
    <x v="11"/>
    <x v="1"/>
    <n v="4638.47"/>
    <n v="813.47"/>
    <n v="0.17537463862006222"/>
  </r>
  <r>
    <x v="7"/>
    <x v="4"/>
    <x v="4"/>
    <x v="7"/>
    <x v="0"/>
    <n v="7758.47"/>
    <n v="2817.24"/>
    <n v="0.36311798589154815"/>
  </r>
  <r>
    <x v="2"/>
    <x v="0"/>
    <x v="3"/>
    <x v="5"/>
    <x v="0"/>
    <n v="985.38"/>
    <n v="393.47"/>
    <n v="0.39930788122348743"/>
  </r>
  <r>
    <x v="4"/>
    <x v="3"/>
    <x v="0"/>
    <x v="14"/>
    <x v="5"/>
    <n v="3402.85"/>
    <n v="1140.92"/>
    <n v="0.33528365928559889"/>
  </r>
  <r>
    <x v="9"/>
    <x v="5"/>
    <x v="3"/>
    <x v="19"/>
    <x v="6"/>
    <n v="5628.47"/>
    <n v="4152.8500000000004"/>
    <n v="0.73782928575616469"/>
  </r>
  <r>
    <x v="10"/>
    <x v="1"/>
    <x v="1"/>
    <x v="1"/>
    <x v="0"/>
    <n v="9048.4699999999993"/>
    <n v="885.38"/>
    <n v="9.7848586556622291E-2"/>
  </r>
  <r>
    <x v="2"/>
    <x v="0"/>
    <x v="3"/>
    <x v="12"/>
    <x v="3"/>
    <n v="3518.47"/>
    <n v="663.47"/>
    <n v="0.1885677581448755"/>
  </r>
  <r>
    <x v="7"/>
    <x v="4"/>
    <x v="2"/>
    <x v="9"/>
    <x v="0"/>
    <n v="643.85"/>
    <n v="398.47"/>
    <n v="0.61888638658072537"/>
  </r>
  <r>
    <x v="5"/>
    <x v="2"/>
    <x v="2"/>
    <x v="9"/>
    <x v="2"/>
    <n v="4845.38"/>
    <n v="1776.53"/>
    <n v="0.36664410221695715"/>
  </r>
  <r>
    <x v="0"/>
    <x v="1"/>
    <x v="3"/>
    <x v="5"/>
    <x v="0"/>
    <n v="2572.85"/>
    <n v="1065.3800000000001"/>
    <n v="0.41408554715587775"/>
  </r>
  <r>
    <x v="8"/>
    <x v="1"/>
    <x v="3"/>
    <x v="21"/>
    <x v="1"/>
    <n v="6038.47"/>
    <n v="4662.8500000000004"/>
    <n v="0.7721906376946478"/>
  </r>
  <r>
    <x v="8"/>
    <x v="5"/>
    <x v="1"/>
    <x v="1"/>
    <x v="6"/>
    <n v="7284.85"/>
    <n v="3718.47"/>
    <n v="0.51043878734634196"/>
  </r>
  <r>
    <x v="6"/>
    <x v="6"/>
    <x v="2"/>
    <x v="6"/>
    <x v="6"/>
    <n v="9298.4699999999993"/>
    <n v="816.53"/>
    <n v="8.7813371447130556E-2"/>
  </r>
  <r>
    <x v="6"/>
    <x v="3"/>
    <x v="1"/>
    <x v="1"/>
    <x v="2"/>
    <n v="340.85"/>
    <n v="97.85"/>
    <n v="0.28707642658060728"/>
  </r>
  <r>
    <x v="0"/>
    <x v="1"/>
    <x v="4"/>
    <x v="7"/>
    <x v="6"/>
    <n v="4882.8500000000004"/>
    <n v="888.47"/>
    <n v="0.18195725856825418"/>
  </r>
  <r>
    <x v="8"/>
    <x v="2"/>
    <x v="2"/>
    <x v="20"/>
    <x v="1"/>
    <n v="7148.47"/>
    <n v="87.85"/>
    <n v="1.2289343034243691E-2"/>
  </r>
  <r>
    <x v="7"/>
    <x v="3"/>
    <x v="0"/>
    <x v="14"/>
    <x v="3"/>
    <n v="6438.47"/>
    <n v="1654.85"/>
    <n v="0.25702534919010261"/>
  </r>
  <r>
    <x v="10"/>
    <x v="0"/>
    <x v="0"/>
    <x v="14"/>
    <x v="0"/>
    <n v="3208.47"/>
    <n v="2474.85"/>
    <n v="0.77134896071959536"/>
  </r>
  <r>
    <x v="10"/>
    <x v="3"/>
    <x v="4"/>
    <x v="15"/>
    <x v="2"/>
    <n v="6608.47"/>
    <n v="2038.47"/>
    <n v="0.3084632297642268"/>
  </r>
  <r>
    <x v="6"/>
    <x v="4"/>
    <x v="1"/>
    <x v="13"/>
    <x v="2"/>
    <n v="2482.85"/>
    <n v="1290.8499999999999"/>
    <n v="0.51990655899470362"/>
  </r>
  <r>
    <x v="9"/>
    <x v="4"/>
    <x v="3"/>
    <x v="19"/>
    <x v="1"/>
    <n v="7218.47"/>
    <n v="3274.85"/>
    <n v="0.45367647160686403"/>
  </r>
  <r>
    <x v="8"/>
    <x v="1"/>
    <x v="4"/>
    <x v="11"/>
    <x v="0"/>
    <n v="7328.47"/>
    <n v="3149.85"/>
    <n v="0.42981004220526248"/>
  </r>
  <r>
    <x v="11"/>
    <x v="6"/>
    <x v="2"/>
    <x v="17"/>
    <x v="3"/>
    <n v="8438.4699999999993"/>
    <n v="3942.85"/>
    <n v="0.46724702463835271"/>
  </r>
  <r>
    <x v="4"/>
    <x v="6"/>
    <x v="2"/>
    <x v="20"/>
    <x v="0"/>
    <n v="6318.47"/>
    <n v="4195.38"/>
    <n v="0.66398669298105395"/>
  </r>
  <r>
    <x v="7"/>
    <x v="3"/>
    <x v="3"/>
    <x v="12"/>
    <x v="0"/>
    <n v="9128.4699999999993"/>
    <n v="3327.24"/>
    <n v="0.36449043487024663"/>
  </r>
  <r>
    <x v="7"/>
    <x v="5"/>
    <x v="0"/>
    <x v="16"/>
    <x v="5"/>
    <n v="1565.38"/>
    <n v="158.47"/>
    <n v="0.10123420511313547"/>
  </r>
  <r>
    <x v="9"/>
    <x v="5"/>
    <x v="3"/>
    <x v="5"/>
    <x v="0"/>
    <n v="4978.47"/>
    <n v="3710.85"/>
    <n v="0.7453796045773099"/>
  </r>
  <r>
    <x v="8"/>
    <x v="6"/>
    <x v="4"/>
    <x v="11"/>
    <x v="0"/>
    <n v="7558.47"/>
    <n v="6092.85"/>
    <n v="0.8060956780935824"/>
  </r>
  <r>
    <x v="10"/>
    <x v="5"/>
    <x v="0"/>
    <x v="0"/>
    <x v="2"/>
    <n v="4558.47"/>
    <n v="2562.85"/>
    <n v="0.56221714742007733"/>
  </r>
  <r>
    <x v="9"/>
    <x v="0"/>
    <x v="0"/>
    <x v="16"/>
    <x v="3"/>
    <n v="2158.4699999999998"/>
    <n v="943.85"/>
    <n v="0.43727733070183977"/>
  </r>
  <r>
    <x v="2"/>
    <x v="3"/>
    <x v="2"/>
    <x v="9"/>
    <x v="0"/>
    <n v="8258.4699999999993"/>
    <n v="4162.8500000000004"/>
    <n v="0.50407036654489279"/>
  </r>
  <r>
    <x v="1"/>
    <x v="4"/>
    <x v="0"/>
    <x v="18"/>
    <x v="3"/>
    <n v="926.85"/>
    <n v="113.47"/>
    <n v="0.12242541943140745"/>
  </r>
  <r>
    <x v="7"/>
    <x v="5"/>
    <x v="1"/>
    <x v="13"/>
    <x v="5"/>
    <n v="7468.47"/>
    <n v="877.24"/>
    <n v="0.11745913152225289"/>
  </r>
  <r>
    <x v="11"/>
    <x v="0"/>
    <x v="2"/>
    <x v="6"/>
    <x v="2"/>
    <n v="3942.85"/>
    <n v="2789.47"/>
    <n v="0.70747555702093656"/>
  </r>
  <r>
    <x v="10"/>
    <x v="5"/>
    <x v="2"/>
    <x v="9"/>
    <x v="5"/>
    <n v="900.85"/>
    <n v="491.85"/>
    <n v="0.54598434811566854"/>
  </r>
  <r>
    <x v="10"/>
    <x v="3"/>
    <x v="1"/>
    <x v="4"/>
    <x v="2"/>
    <n v="2798.47"/>
    <n v="18.170000000000002"/>
    <n v="6.4928335840655797E-3"/>
  </r>
  <r>
    <x v="10"/>
    <x v="0"/>
    <x v="4"/>
    <x v="15"/>
    <x v="3"/>
    <n v="5684.85"/>
    <n v="358.47"/>
    <n v="6.305707274598274E-2"/>
  </r>
  <r>
    <x v="2"/>
    <x v="5"/>
    <x v="0"/>
    <x v="0"/>
    <x v="0"/>
    <n v="6338.47"/>
    <n v="3658.47"/>
    <n v="0.57718503045687675"/>
  </r>
  <r>
    <x v="4"/>
    <x v="2"/>
    <x v="0"/>
    <x v="18"/>
    <x v="0"/>
    <n v="8012.85"/>
    <n v="2570.85"/>
    <n v="0.32084089930549053"/>
  </r>
  <r>
    <x v="6"/>
    <x v="0"/>
    <x v="3"/>
    <x v="12"/>
    <x v="6"/>
    <n v="3448.47"/>
    <n v="147.28"/>
    <n v="4.2708795494813642E-2"/>
  </r>
  <r>
    <x v="11"/>
    <x v="3"/>
    <x v="0"/>
    <x v="16"/>
    <x v="0"/>
    <n v="5252.85"/>
    <n v="513.47"/>
    <n v="9.7750744833756911E-2"/>
  </r>
  <r>
    <x v="0"/>
    <x v="5"/>
    <x v="3"/>
    <x v="5"/>
    <x v="5"/>
    <n v="5298.47"/>
    <n v="790.38"/>
    <n v="0.14917136456373253"/>
  </r>
  <r>
    <x v="11"/>
    <x v="4"/>
    <x v="4"/>
    <x v="7"/>
    <x v="5"/>
    <n v="1418.47"/>
    <n v="902.85"/>
    <n v="0.63649566081764153"/>
  </r>
  <r>
    <x v="3"/>
    <x v="0"/>
    <x v="1"/>
    <x v="1"/>
    <x v="3"/>
    <n v="4098.47"/>
    <n v="1882.85"/>
    <n v="0.45940314312414138"/>
  </r>
  <r>
    <x v="2"/>
    <x v="0"/>
    <x v="4"/>
    <x v="22"/>
    <x v="6"/>
    <n v="3558.47"/>
    <n v="181.18"/>
    <n v="5.0915140495774877E-2"/>
  </r>
  <r>
    <x v="6"/>
    <x v="0"/>
    <x v="3"/>
    <x v="19"/>
    <x v="5"/>
    <n v="5428.47"/>
    <n v="592.85"/>
    <n v="0.10921125105232229"/>
  </r>
  <r>
    <x v="1"/>
    <x v="1"/>
    <x v="0"/>
    <x v="18"/>
    <x v="1"/>
    <n v="171.28"/>
    <n v="121.38"/>
    <n v="0.70866417561886963"/>
  </r>
  <r>
    <x v="5"/>
    <x v="2"/>
    <x v="2"/>
    <x v="9"/>
    <x v="3"/>
    <n v="3658.47"/>
    <n v="867.85"/>
    <n v="0.23721665067637565"/>
  </r>
  <r>
    <x v="8"/>
    <x v="6"/>
    <x v="3"/>
    <x v="12"/>
    <x v="6"/>
    <n v="3838.47"/>
    <n v="1494.85"/>
    <n v="0.3894390212767066"/>
  </r>
  <r>
    <x v="7"/>
    <x v="3"/>
    <x v="4"/>
    <x v="22"/>
    <x v="0"/>
    <n v="3005.38"/>
    <n v="1619.85"/>
    <n v="0.53898342306130997"/>
  </r>
  <r>
    <x v="11"/>
    <x v="6"/>
    <x v="3"/>
    <x v="21"/>
    <x v="3"/>
    <n v="6992.85"/>
    <n v="6124.85"/>
    <n v="0.87587321335363977"/>
  </r>
  <r>
    <x v="5"/>
    <x v="1"/>
    <x v="1"/>
    <x v="4"/>
    <x v="0"/>
    <n v="1672.85"/>
    <n v="812.85"/>
    <n v="0.48590728397644745"/>
  </r>
  <r>
    <x v="3"/>
    <x v="0"/>
    <x v="0"/>
    <x v="18"/>
    <x v="3"/>
    <n v="2272.85"/>
    <n v="226.17"/>
    <n v="9.9509426490969485E-2"/>
  </r>
  <r>
    <x v="8"/>
    <x v="2"/>
    <x v="3"/>
    <x v="19"/>
    <x v="2"/>
    <n v="8408.4699999999993"/>
    <n v="5319.85"/>
    <n v="0.63267752635140528"/>
  </r>
  <r>
    <x v="9"/>
    <x v="1"/>
    <x v="2"/>
    <x v="17"/>
    <x v="0"/>
    <n v="3220.85"/>
    <n v="876.24"/>
    <n v="0.27205240852569973"/>
  </r>
  <r>
    <x v="4"/>
    <x v="0"/>
    <x v="0"/>
    <x v="0"/>
    <x v="5"/>
    <n v="9628.4699999999993"/>
    <n v="6430.85"/>
    <n v="0.66789946897066732"/>
  </r>
  <r>
    <x v="9"/>
    <x v="4"/>
    <x v="2"/>
    <x v="6"/>
    <x v="0"/>
    <n v="101.47"/>
    <n v="46.82"/>
    <n v="0.46141716763575441"/>
  </r>
  <r>
    <x v="0"/>
    <x v="2"/>
    <x v="4"/>
    <x v="15"/>
    <x v="2"/>
    <n v="3598.47"/>
    <n v="236.85"/>
    <n v="6.5819640013672479E-2"/>
  </r>
  <r>
    <x v="8"/>
    <x v="1"/>
    <x v="4"/>
    <x v="22"/>
    <x v="6"/>
    <n v="815.38"/>
    <n v="272.17"/>
    <n v="0.33379528563369226"/>
  </r>
  <r>
    <x v="0"/>
    <x v="3"/>
    <x v="4"/>
    <x v="15"/>
    <x v="1"/>
    <n v="1324.85"/>
    <n v="659.85"/>
    <n v="0.4980563837415557"/>
  </r>
  <r>
    <x v="3"/>
    <x v="3"/>
    <x v="1"/>
    <x v="4"/>
    <x v="1"/>
    <n v="1475.38"/>
    <n v="627.85"/>
    <n v="0.42555138337241927"/>
  </r>
  <r>
    <x v="8"/>
    <x v="0"/>
    <x v="4"/>
    <x v="7"/>
    <x v="0"/>
    <n v="5542.85"/>
    <n v="820.38"/>
    <n v="0.14800689176145845"/>
  </r>
  <r>
    <x v="4"/>
    <x v="2"/>
    <x v="2"/>
    <x v="17"/>
    <x v="2"/>
    <n v="2015.38"/>
    <n v="1106.8499999999999"/>
    <n v="0.54920163939306721"/>
  </r>
  <r>
    <x v="10"/>
    <x v="1"/>
    <x v="4"/>
    <x v="15"/>
    <x v="6"/>
    <n v="4692.8500000000004"/>
    <n v="2928.47"/>
    <n v="0.62402804266064327"/>
  </r>
  <r>
    <x v="2"/>
    <x v="1"/>
    <x v="2"/>
    <x v="17"/>
    <x v="6"/>
    <n v="8918.4699999999993"/>
    <n v="3272.85"/>
    <n v="0.36697438013470923"/>
  </r>
  <r>
    <x v="7"/>
    <x v="2"/>
    <x v="0"/>
    <x v="18"/>
    <x v="0"/>
    <n v="711.85"/>
    <n v="330.85"/>
    <n v="0.46477488234880948"/>
  </r>
  <r>
    <x v="4"/>
    <x v="3"/>
    <x v="2"/>
    <x v="6"/>
    <x v="2"/>
    <n v="4228.47"/>
    <n v="3052.85"/>
    <n v="0.7219750879159601"/>
  </r>
  <r>
    <x v="10"/>
    <x v="4"/>
    <x v="3"/>
    <x v="12"/>
    <x v="0"/>
    <n v="8612.85"/>
    <n v="6512.85"/>
    <n v="0.75617826851738967"/>
  </r>
  <r>
    <x v="8"/>
    <x v="4"/>
    <x v="0"/>
    <x v="18"/>
    <x v="2"/>
    <n v="4482.8500000000004"/>
    <n v="1362.85"/>
    <n v="0.30401418740310288"/>
  </r>
  <r>
    <x v="6"/>
    <x v="3"/>
    <x v="2"/>
    <x v="9"/>
    <x v="2"/>
    <n v="623.85"/>
    <n v="173.47"/>
    <n v="0.27806363709224974"/>
  </r>
  <r>
    <x v="11"/>
    <x v="0"/>
    <x v="2"/>
    <x v="9"/>
    <x v="5"/>
    <n v="6978.47"/>
    <n v="5392.85"/>
    <n v="0.77278400566313243"/>
  </r>
  <r>
    <x v="0"/>
    <x v="4"/>
    <x v="2"/>
    <x v="20"/>
    <x v="0"/>
    <n v="5348.47"/>
    <n v="3858.47"/>
    <n v="0.72141565718794343"/>
  </r>
  <r>
    <x v="4"/>
    <x v="0"/>
    <x v="0"/>
    <x v="16"/>
    <x v="6"/>
    <n v="8758.4699999999993"/>
    <n v="291.18"/>
    <n v="3.3245532610147663E-2"/>
  </r>
  <r>
    <x v="10"/>
    <x v="1"/>
    <x v="3"/>
    <x v="12"/>
    <x v="2"/>
    <n v="4558.47"/>
    <n v="3317.24"/>
    <n v="0.72770907782655136"/>
  </r>
  <r>
    <x v="9"/>
    <x v="4"/>
    <x v="0"/>
    <x v="14"/>
    <x v="0"/>
    <n v="1592.85"/>
    <n v="466.47"/>
    <n v="0.29285243431584901"/>
  </r>
  <r>
    <x v="7"/>
    <x v="3"/>
    <x v="2"/>
    <x v="9"/>
    <x v="3"/>
    <n v="4185.38"/>
    <n v="2578.4699999999998"/>
    <n v="0.61606592471890242"/>
  </r>
  <r>
    <x v="1"/>
    <x v="3"/>
    <x v="4"/>
    <x v="7"/>
    <x v="0"/>
    <n v="3542.85"/>
    <n v="2235.38"/>
    <n v="0.63095530434537173"/>
  </r>
  <r>
    <x v="2"/>
    <x v="5"/>
    <x v="1"/>
    <x v="1"/>
    <x v="2"/>
    <n v="3448.47"/>
    <n v="901.85"/>
    <n v="0.26152177632399298"/>
  </r>
  <r>
    <x v="2"/>
    <x v="6"/>
    <x v="2"/>
    <x v="20"/>
    <x v="6"/>
    <n v="4992.8500000000004"/>
    <n v="3770.85"/>
    <n v="0.75525000751074034"/>
  </r>
  <r>
    <x v="7"/>
    <x v="6"/>
    <x v="1"/>
    <x v="1"/>
    <x v="3"/>
    <n v="9258.4699999999993"/>
    <n v="5822.85"/>
    <n v="0.62892140926092543"/>
  </r>
  <r>
    <x v="8"/>
    <x v="2"/>
    <x v="0"/>
    <x v="18"/>
    <x v="3"/>
    <n v="8168.47"/>
    <n v="5156.53"/>
    <n v="0.63127244147312767"/>
  </r>
  <r>
    <x v="4"/>
    <x v="2"/>
    <x v="3"/>
    <x v="12"/>
    <x v="0"/>
    <n v="4138.47"/>
    <n v="3552.85"/>
    <n v="0.85849359787554336"/>
  </r>
  <r>
    <x v="1"/>
    <x v="3"/>
    <x v="4"/>
    <x v="11"/>
    <x v="3"/>
    <n v="6668.47"/>
    <n v="5584.85"/>
    <n v="0.83750095599140439"/>
  </r>
  <r>
    <x v="6"/>
    <x v="4"/>
    <x v="0"/>
    <x v="16"/>
    <x v="2"/>
    <n v="9048.4699999999993"/>
    <n v="6475.38"/>
    <n v="0.71563258760873394"/>
  </r>
  <r>
    <x v="9"/>
    <x v="5"/>
    <x v="3"/>
    <x v="21"/>
    <x v="0"/>
    <n v="4602.8500000000004"/>
    <n v="504.85"/>
    <n v="0.10968204482005714"/>
  </r>
  <r>
    <x v="2"/>
    <x v="5"/>
    <x v="0"/>
    <x v="14"/>
    <x v="0"/>
    <n v="6768.47"/>
    <n v="4335.38"/>
    <n v="0.6405258500074611"/>
  </r>
  <r>
    <x v="6"/>
    <x v="2"/>
    <x v="2"/>
    <x v="9"/>
    <x v="1"/>
    <n v="6992.85"/>
    <n v="2670.85"/>
    <n v="0.38194012455579623"/>
  </r>
  <r>
    <x v="2"/>
    <x v="1"/>
    <x v="0"/>
    <x v="16"/>
    <x v="0"/>
    <n v="7245.38"/>
    <n v="2125.38"/>
    <n v="0.29334279223449977"/>
  </r>
  <r>
    <x v="6"/>
    <x v="3"/>
    <x v="2"/>
    <x v="9"/>
    <x v="5"/>
    <n v="7628.47"/>
    <n v="1137.24"/>
    <n v="0.14907838662274348"/>
  </r>
  <r>
    <x v="0"/>
    <x v="4"/>
    <x v="1"/>
    <x v="13"/>
    <x v="3"/>
    <n v="589.85"/>
    <n v="179.85"/>
    <n v="0.3049080274646096"/>
  </r>
  <r>
    <x v="9"/>
    <x v="6"/>
    <x v="1"/>
    <x v="1"/>
    <x v="2"/>
    <n v="6518.47"/>
    <n v="5280.85"/>
    <n v="0.81013642772000183"/>
  </r>
  <r>
    <x v="8"/>
    <x v="4"/>
    <x v="0"/>
    <x v="14"/>
    <x v="1"/>
    <n v="6548.47"/>
    <n v="3128.47"/>
    <n v="0.47774060200321594"/>
  </r>
  <r>
    <x v="10"/>
    <x v="1"/>
    <x v="0"/>
    <x v="16"/>
    <x v="2"/>
    <n v="2158.4699999999998"/>
    <n v="550.85"/>
    <n v="0.25520391758977429"/>
  </r>
  <r>
    <x v="8"/>
    <x v="3"/>
    <x v="2"/>
    <x v="9"/>
    <x v="6"/>
    <n v="989.85"/>
    <n v="19.420000000000002"/>
    <n v="1.9619134212254384E-2"/>
  </r>
  <r>
    <x v="6"/>
    <x v="3"/>
    <x v="0"/>
    <x v="16"/>
    <x v="5"/>
    <n v="2090.85"/>
    <n v="1839.85"/>
    <n v="0.87995312911017054"/>
  </r>
  <r>
    <x v="5"/>
    <x v="0"/>
    <x v="3"/>
    <x v="12"/>
    <x v="6"/>
    <n v="1754.85"/>
    <n v="122.17"/>
    <n v="6.9618485910476688E-2"/>
  </r>
  <r>
    <x v="2"/>
    <x v="4"/>
    <x v="1"/>
    <x v="4"/>
    <x v="0"/>
    <n v="7438.47"/>
    <n v="1365.38"/>
    <n v="0.18355656472365958"/>
  </r>
  <r>
    <x v="9"/>
    <x v="4"/>
    <x v="1"/>
    <x v="13"/>
    <x v="0"/>
    <n v="8412.85"/>
    <n v="6410.85"/>
    <n v="0.76203070303167175"/>
  </r>
  <r>
    <x v="10"/>
    <x v="2"/>
    <x v="2"/>
    <x v="6"/>
    <x v="3"/>
    <n v="9518.4699999999993"/>
    <n v="1511.85"/>
    <n v="0.15883329988958308"/>
  </r>
  <r>
    <x v="3"/>
    <x v="6"/>
    <x v="4"/>
    <x v="15"/>
    <x v="0"/>
    <n v="2962.85"/>
    <n v="1180.8499999999999"/>
    <n v="0.398552069797661"/>
  </r>
  <r>
    <x v="8"/>
    <x v="4"/>
    <x v="1"/>
    <x v="4"/>
    <x v="2"/>
    <n v="6792.85"/>
    <n v="2460.85"/>
    <n v="0.36227062278719535"/>
  </r>
  <r>
    <x v="5"/>
    <x v="5"/>
    <x v="0"/>
    <x v="14"/>
    <x v="5"/>
    <n v="5118.47"/>
    <n v="2936.53"/>
    <n v="0.57371245704282725"/>
  </r>
  <r>
    <x v="3"/>
    <x v="3"/>
    <x v="1"/>
    <x v="4"/>
    <x v="6"/>
    <n v="1752.85"/>
    <n v="1459.85"/>
    <n v="0.83284365461961951"/>
  </r>
  <r>
    <x v="10"/>
    <x v="3"/>
    <x v="3"/>
    <x v="12"/>
    <x v="5"/>
    <n v="4582.8500000000004"/>
    <n v="1345.38"/>
    <n v="0.29356841266897238"/>
  </r>
  <r>
    <x v="4"/>
    <x v="0"/>
    <x v="3"/>
    <x v="19"/>
    <x v="5"/>
    <n v="8388.4699999999993"/>
    <n v="945.38"/>
    <n v="0.1126999321687983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DB80377-37F3-488B-B7A1-562372A573E9}" name="PivotTable2" cacheId="0" applyNumberFormats="0" applyBorderFormats="0" applyFontFormats="0" applyPatternFormats="0" applyAlignmentFormats="0" applyWidthHeightFormats="1" dataCaption="Values" updatedVersion="8" minRefreshableVersion="3" useAutoFormatting="1" createdVersion="8" indent="0" compact="0" compactData="0" multipleFieldFilters="0" chartFormat="18">
  <location ref="A3:C11" firstHeaderRow="0" firstDataRow="1" firstDataCol="1"/>
  <pivotFields count="8">
    <pivotField compact="0" outline="0" showAll="0"/>
    <pivotField axis="axisRow" compact="0" outline="0" showAll="0" sortType="ascending">
      <items count="8">
        <item x="0"/>
        <item x="1"/>
        <item x="2"/>
        <item x="3"/>
        <item x="4"/>
        <item x="5"/>
        <item x="6"/>
        <item t="default"/>
      </items>
      <autoSortScope>
        <pivotArea dataOnly="0" outline="0" fieldPosition="0">
          <references count="1">
            <reference field="4294967294" count="1" selected="0">
              <x v="0"/>
            </reference>
          </references>
        </pivotArea>
      </autoSortScope>
    </pivotField>
    <pivotField compact="0" outline="0" showAll="0">
      <items count="6">
        <item x="1"/>
        <item x="4"/>
        <item x="2"/>
        <item x="0"/>
        <item x="3"/>
        <item t="default"/>
      </items>
    </pivotField>
    <pivotField compact="0" outline="0" showAll="0"/>
    <pivotField compact="0" outline="0" showAll="0">
      <items count="8">
        <item x="5"/>
        <item x="2"/>
        <item x="0"/>
        <item x="6"/>
        <item x="3"/>
        <item x="1"/>
        <item x="4"/>
        <item t="default"/>
      </items>
    </pivotField>
    <pivotField dataField="1" compact="0" outline="0" showAll="0"/>
    <pivotField dataField="1" compact="0" outline="0" showAll="0"/>
    <pivotField compact="0" numFmtId="10" outline="0" showAll="0"/>
  </pivotFields>
  <rowFields count="1">
    <field x="1"/>
  </rowFields>
  <rowItems count="8">
    <i>
      <x v="1"/>
    </i>
    <i>
      <x v="2"/>
    </i>
    <i>
      <x v="6"/>
    </i>
    <i>
      <x/>
    </i>
    <i>
      <x v="4"/>
    </i>
    <i>
      <x v="5"/>
    </i>
    <i>
      <x v="3"/>
    </i>
    <i t="grand">
      <x/>
    </i>
  </rowItems>
  <colFields count="1">
    <field x="-2"/>
  </colFields>
  <colItems count="2">
    <i>
      <x/>
    </i>
    <i i="1">
      <x v="1"/>
    </i>
  </colItems>
  <dataFields count="2">
    <dataField name="Sales " fld="5" baseField="0" baseItem="0" numFmtId="3"/>
    <dataField name="Profit " fld="6" baseField="0" baseItem="0" numFmtId="3"/>
  </dataFields>
  <formats count="3">
    <format dxfId="20">
      <pivotArea outline="0" collapsedLevelsAreSubtotals="1" fieldPosition="0"/>
    </format>
    <format dxfId="19">
      <pivotArea outline="0" fieldPosition="0">
        <references count="1">
          <reference field="4294967294" count="1">
            <x v="0"/>
          </reference>
        </references>
      </pivotArea>
    </format>
    <format dxfId="18">
      <pivotArea outline="0" fieldPosition="0">
        <references count="1">
          <reference field="4294967294" count="1">
            <x v="1"/>
          </reference>
        </references>
      </pivotArea>
    </format>
  </formats>
  <conditionalFormats count="2">
    <conditionalFormat priority="3">
      <pivotAreas count="1">
        <pivotArea type="data" outline="0" collapsedLevelsAreSubtotals="1" fieldPosition="0">
          <references count="2">
            <reference field="4294967294" count="1" selected="0">
              <x v="0"/>
            </reference>
            <reference field="1" count="7" selected="0">
              <x v="0"/>
              <x v="1"/>
              <x v="2"/>
              <x v="3"/>
              <x v="4"/>
              <x v="5"/>
              <x v="6"/>
            </reference>
          </references>
        </pivotArea>
      </pivotAreas>
    </conditionalFormat>
    <conditionalFormat priority="4">
      <pivotAreas count="1">
        <pivotArea type="data" outline="0" collapsedLevelsAreSubtotals="1" fieldPosition="0">
          <references count="2">
            <reference field="4294967294" count="1" selected="0">
              <x v="1"/>
            </reference>
            <reference field="1" count="7" selected="0">
              <x v="0"/>
              <x v="1"/>
              <x v="2"/>
              <x v="3"/>
              <x v="4"/>
              <x v="5"/>
              <x v="6"/>
            </reference>
          </references>
        </pivotArea>
      </pivotAreas>
    </conditionalFormat>
  </conditionalFormats>
  <chartFormats count="4">
    <chartFormat chart="4" format="0" series="1">
      <pivotArea type="data" outline="0" fieldPosition="0">
        <references count="1">
          <reference field="4294967294" count="1" selected="0">
            <x v="0"/>
          </reference>
        </references>
      </pivotArea>
    </chartFormat>
    <chartFormat chart="4" format="1" series="1">
      <pivotArea type="data" outline="0" fieldPosition="0">
        <references count="1">
          <reference field="4294967294" count="1" selected="0">
            <x v="1"/>
          </reference>
        </references>
      </pivotArea>
    </chartFormat>
    <chartFormat chart="12" format="2" series="1">
      <pivotArea type="data" outline="0" fieldPosition="0">
        <references count="1">
          <reference field="4294967294" count="1" selected="0">
            <x v="0"/>
          </reference>
        </references>
      </pivotArea>
    </chartFormat>
    <chartFormat chart="12" format="3" series="1">
      <pivotArea type="data" outline="0" fieldPosition="0">
        <references count="1">
          <reference field="4294967294" count="1" selected="0">
            <x v="1"/>
          </reference>
        </references>
      </pivotArea>
    </chartFormat>
  </chartFormats>
  <pivotTableStyleInfo name="PivotStyleLight20"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1000000}" name="state" cacheId="0" applyNumberFormats="0" applyBorderFormats="0" applyFontFormats="0" applyPatternFormats="0" applyAlignmentFormats="0" applyWidthHeightFormats="1" dataCaption="Values" updatedVersion="8" minRefreshableVersion="3" useAutoFormatting="1" createdVersion="8" indent="0" compact="0" compactData="0" multipleFieldFilters="0">
  <location ref="N2:O10" firstHeaderRow="1" firstDataRow="1" firstDataCol="1"/>
  <pivotFields count="8">
    <pivotField compact="0" outline="0" showAll="0"/>
    <pivotField compact="0" outline="0" showAll="0">
      <items count="8">
        <item x="2"/>
        <item x="6"/>
        <item x="4"/>
        <item x="0"/>
        <item x="1"/>
        <item x="3"/>
        <item x="5"/>
        <item t="default"/>
      </items>
    </pivotField>
    <pivotField compact="0" outline="0" showAll="0">
      <items count="6">
        <item x="1"/>
        <item x="4"/>
        <item x="2"/>
        <item x="0"/>
        <item x="3"/>
        <item t="default"/>
      </items>
    </pivotField>
    <pivotField compact="0" outline="0" showAll="0"/>
    <pivotField axis="axisRow" compact="0" outline="0" showAll="0">
      <items count="8">
        <item x="0"/>
        <item x="1"/>
        <item x="2"/>
        <item x="3"/>
        <item x="4"/>
        <item x="5"/>
        <item x="6"/>
        <item t="default"/>
      </items>
    </pivotField>
    <pivotField dataField="1" compact="0" outline="0" showAll="0"/>
    <pivotField compact="0" outline="0" showAll="0"/>
    <pivotField compact="0" numFmtId="10" outline="0" showAll="0"/>
  </pivotFields>
  <rowFields count="1">
    <field x="4"/>
  </rowFields>
  <rowItems count="8">
    <i>
      <x/>
    </i>
    <i>
      <x v="1"/>
    </i>
    <i>
      <x v="2"/>
    </i>
    <i>
      <x v="3"/>
    </i>
    <i>
      <x v="4"/>
    </i>
    <i>
      <x v="5"/>
    </i>
    <i>
      <x v="6"/>
    </i>
    <i t="grand">
      <x/>
    </i>
  </rowItems>
  <colItems count="1">
    <i/>
  </colItems>
  <dataFields count="1">
    <dataField name="Sales by State" fld="5" baseField="0" baseItem="0" numFmtId="3"/>
  </dataFields>
  <formats count="3">
    <format dxfId="6">
      <pivotArea grandRow="1" outline="0" collapsedLevelsAreSubtotals="1" fieldPosition="0"/>
    </format>
    <format dxfId="5">
      <pivotArea outline="0" collapsedLevelsAreSubtotals="1" fieldPosition="0"/>
    </format>
    <format dxfId="4">
      <pivotArea outline="0" fieldPosition="0">
        <references count="1">
          <reference field="4294967294" count="1">
            <x v="0"/>
          </reference>
        </references>
      </pivotArea>
    </format>
  </formats>
  <pivotTableStyleInfo name="PivotStyleLight20"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2E23D59E-C051-449A-8455-8222956F6885}" name="PivotTable1" cacheId="0" applyNumberFormats="0" applyBorderFormats="0" applyFontFormats="0" applyPatternFormats="0" applyAlignmentFormats="0" applyWidthHeightFormats="1" dataCaption="Values" updatedVersion="8" minRefreshableVersion="3" useAutoFormatting="1" createdVersion="8" indent="0" compact="0" compactData="0" multipleFieldFilters="0" chartFormat="13">
  <location ref="F12:H20" firstHeaderRow="0" firstDataRow="1" firstDataCol="1"/>
  <pivotFields count="8">
    <pivotField compact="0" outline="0" showAll="0"/>
    <pivotField compact="0" outline="0" showAll="0">
      <items count="8">
        <item x="0"/>
        <item x="1"/>
        <item x="2"/>
        <item x="3"/>
        <item x="4"/>
        <item x="5"/>
        <item x="6"/>
        <item t="default"/>
      </items>
    </pivotField>
    <pivotField compact="0" outline="0" showAll="0">
      <items count="6">
        <item x="1"/>
        <item x="4"/>
        <item x="2"/>
        <item x="0"/>
        <item x="3"/>
        <item t="default"/>
      </items>
    </pivotField>
    <pivotField compact="0" outline="0" showAll="0">
      <items count="25">
        <item x="7"/>
        <item x="8"/>
        <item x="13"/>
        <item x="1"/>
        <item x="16"/>
        <item x="14"/>
        <item x="17"/>
        <item x="21"/>
        <item x="6"/>
        <item x="11"/>
        <item x="3"/>
        <item x="12"/>
        <item x="9"/>
        <item x="18"/>
        <item x="4"/>
        <item x="10"/>
        <item x="19"/>
        <item x="2"/>
        <item x="5"/>
        <item x="0"/>
        <item x="23"/>
        <item x="22"/>
        <item x="15"/>
        <item x="20"/>
        <item t="default"/>
      </items>
    </pivotField>
    <pivotField axis="axisRow" compact="0" outline="0" showAll="0">
      <items count="8">
        <item x="5"/>
        <item x="2"/>
        <item x="0"/>
        <item x="6"/>
        <item x="3"/>
        <item x="1"/>
        <item x="4"/>
        <item t="default"/>
      </items>
    </pivotField>
    <pivotField dataField="1" compact="0" outline="0" showAll="0"/>
    <pivotField dataField="1" compact="0" outline="0" showAll="0"/>
    <pivotField compact="0" numFmtId="10" outline="0" showAll="0"/>
  </pivotFields>
  <rowFields count="1">
    <field x="4"/>
  </rowFields>
  <rowItems count="8">
    <i>
      <x/>
    </i>
    <i>
      <x v="1"/>
    </i>
    <i>
      <x v="2"/>
    </i>
    <i>
      <x v="3"/>
    </i>
    <i>
      <x v="4"/>
    </i>
    <i>
      <x v="5"/>
    </i>
    <i>
      <x v="6"/>
    </i>
    <i t="grand">
      <x/>
    </i>
  </rowItems>
  <colFields count="1">
    <field x="-2"/>
  </colFields>
  <colItems count="2">
    <i>
      <x/>
    </i>
    <i i="1">
      <x v="1"/>
    </i>
  </colItems>
  <dataFields count="2">
    <dataField name="Sum of Sales" fld="5" baseField="0" baseItem="0"/>
    <dataField name="Sum of Profit" fld="6" baseField="0" baseItem="0"/>
  </dataFields>
  <formats count="2">
    <format dxfId="8">
      <pivotArea outline="0" fieldPosition="0">
        <references count="2">
          <reference field="4294967294" count="1" selected="0">
            <x v="0"/>
          </reference>
          <reference field="4" count="1" selected="0">
            <x v="0"/>
          </reference>
        </references>
      </pivotArea>
    </format>
    <format dxfId="7">
      <pivotArea outline="0" collapsedLevelsAreSubtotals="1" fieldPosition="0"/>
    </format>
  </formats>
  <pivotTableStyleInfo name="PivotStyleLight20"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Category" cacheId="0" applyNumberFormats="0" applyBorderFormats="0" applyFontFormats="0" applyPatternFormats="0" applyAlignmentFormats="0" applyWidthHeightFormats="1" dataCaption="Values" updatedVersion="8" minRefreshableVersion="3" useAutoFormatting="1" createdVersion="8" indent="0" compact="0" compactData="0" multipleFieldFilters="0" chartFormat="22">
  <location ref="J2:L8" firstHeaderRow="0" firstDataRow="1" firstDataCol="1"/>
  <pivotFields count="8">
    <pivotField compact="0" outline="0" showAll="0"/>
    <pivotField compact="0" outline="0" showAll="0">
      <items count="8">
        <item x="2"/>
        <item x="6"/>
        <item x="4"/>
        <item x="0"/>
        <item x="1"/>
        <item x="3"/>
        <item x="5"/>
        <item t="default"/>
      </items>
    </pivotField>
    <pivotField axis="axisRow" compact="0" outline="0" showAll="0" sortType="ascending">
      <items count="6">
        <item x="0"/>
        <item x="1"/>
        <item x="2"/>
        <item x="3"/>
        <item x="4"/>
        <item t="default"/>
      </items>
      <autoSortScope>
        <pivotArea dataOnly="0" outline="0" fieldPosition="0">
          <references count="1">
            <reference field="4294967294" count="1" selected="0">
              <x v="0"/>
            </reference>
          </references>
        </pivotArea>
      </autoSortScope>
    </pivotField>
    <pivotField compact="0" outline="0" showAll="0"/>
    <pivotField compact="0" outline="0" showAll="0">
      <items count="8">
        <item x="5"/>
        <item x="2"/>
        <item x="0"/>
        <item x="6"/>
        <item x="3"/>
        <item x="1"/>
        <item x="4"/>
        <item t="default"/>
      </items>
    </pivotField>
    <pivotField dataField="1" compact="0" outline="0" showAll="0"/>
    <pivotField dataField="1" compact="0" outline="0" showAll="0"/>
    <pivotField compact="0" numFmtId="10" outline="0" showAll="0"/>
  </pivotFields>
  <rowFields count="1">
    <field x="2"/>
  </rowFields>
  <rowItems count="6">
    <i>
      <x v="3"/>
    </i>
    <i>
      <x v="1"/>
    </i>
    <i>
      <x v="4"/>
    </i>
    <i>
      <x/>
    </i>
    <i>
      <x v="2"/>
    </i>
    <i t="grand">
      <x/>
    </i>
  </rowItems>
  <colFields count="1">
    <field x="-2"/>
  </colFields>
  <colItems count="2">
    <i>
      <x/>
    </i>
    <i i="1">
      <x v="1"/>
    </i>
  </colItems>
  <dataFields count="2">
    <dataField name="Sales " fld="5" baseField="0" baseItem="0" numFmtId="3"/>
    <dataField name="Profit " fld="6" baseField="0" baseItem="0" numFmtId="3"/>
  </dataFields>
  <chartFormats count="2">
    <chartFormat chart="7" format="0" series="1">
      <pivotArea type="data" outline="0" fieldPosition="0">
        <references count="1">
          <reference field="4294967294" count="1" selected="0">
            <x v="0"/>
          </reference>
        </references>
      </pivotArea>
    </chartFormat>
    <chartFormat chart="7" format="1" series="1">
      <pivotArea type="data" outline="0" fieldPosition="0">
        <references count="1">
          <reference field="4294967294" count="1" selected="0">
            <x v="1"/>
          </reference>
        </references>
      </pivotArea>
    </chartFormat>
  </chartFormats>
  <pivotTableStyleInfo name="PivotStyleLight20"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200-000004000000}" name="Month" cacheId="0" applyNumberFormats="0" applyBorderFormats="0" applyFontFormats="0" applyPatternFormats="0" applyAlignmentFormats="0" applyWidthHeightFormats="1" dataCaption="Values" updatedVersion="8" minRefreshableVersion="3" useAutoFormatting="1" createdVersion="8" indent="0" compact="0" compactData="0" multipleFieldFilters="0" chartFormat="38">
  <location ref="A6:C19" firstHeaderRow="0" firstDataRow="1" firstDataCol="1"/>
  <pivotFields count="8">
    <pivotField axis="axisRow" compact="0" outline="0" sortType="ascending">
      <items count="13">
        <item x="6"/>
        <item x="4"/>
        <item x="5"/>
        <item x="8"/>
        <item x="0"/>
        <item x="2"/>
        <item x="7"/>
        <item x="9"/>
        <item x="11"/>
        <item x="10"/>
        <item x="1"/>
        <item x="3"/>
        <item t="default"/>
      </items>
    </pivotField>
    <pivotField compact="0" outline="0" showAll="0">
      <items count="8">
        <item x="2"/>
        <item x="6"/>
        <item x="4"/>
        <item x="0"/>
        <item x="1"/>
        <item x="3"/>
        <item x="5"/>
        <item t="default"/>
      </items>
    </pivotField>
    <pivotField compact="0" outline="0" showAll="0">
      <items count="6">
        <item x="1"/>
        <item x="4"/>
        <item x="2"/>
        <item x="0"/>
        <item x="3"/>
        <item t="default"/>
      </items>
    </pivotField>
    <pivotField compact="0" outline="0" showAll="0"/>
    <pivotField compact="0" outline="0" showAll="0">
      <items count="8">
        <item x="5"/>
        <item x="2"/>
        <item x="0"/>
        <item x="6"/>
        <item x="3"/>
        <item x="1"/>
        <item x="4"/>
        <item t="default"/>
      </items>
    </pivotField>
    <pivotField dataField="1" compact="0" outline="0" showAll="0"/>
    <pivotField dataField="1" compact="0" outline="0" showAll="0"/>
    <pivotField compact="0" numFmtId="10" outline="0" showAll="0"/>
  </pivotFields>
  <rowFields count="1">
    <field x="0"/>
  </rowFields>
  <rowItems count="13">
    <i>
      <x/>
    </i>
    <i>
      <x v="1"/>
    </i>
    <i>
      <x v="2"/>
    </i>
    <i>
      <x v="3"/>
    </i>
    <i>
      <x v="4"/>
    </i>
    <i>
      <x v="5"/>
    </i>
    <i>
      <x v="6"/>
    </i>
    <i>
      <x v="7"/>
    </i>
    <i>
      <x v="8"/>
    </i>
    <i>
      <x v="9"/>
    </i>
    <i>
      <x v="10"/>
    </i>
    <i>
      <x v="11"/>
    </i>
    <i t="grand">
      <x/>
    </i>
  </rowItems>
  <colFields count="1">
    <field x="-2"/>
  </colFields>
  <colItems count="2">
    <i>
      <x/>
    </i>
    <i i="1">
      <x v="1"/>
    </i>
  </colItems>
  <dataFields count="2">
    <dataField name="Sales " fld="5" baseField="0" baseItem="0" numFmtId="3"/>
    <dataField name="Profit " fld="6" baseField="0" baseItem="0" numFmtId="3"/>
  </dataFields>
  <formats count="5">
    <format dxfId="13">
      <pivotArea outline="0" fieldPosition="0">
        <references count="1">
          <reference field="0" count="0" selected="0"/>
        </references>
      </pivotArea>
    </format>
    <format dxfId="12">
      <pivotArea grandRow="1" outline="0" collapsedLevelsAreSubtotals="1" fieldPosition="0"/>
    </format>
    <format dxfId="11">
      <pivotArea outline="0" collapsedLevelsAreSubtotals="1" fieldPosition="0"/>
    </format>
    <format dxfId="10">
      <pivotArea outline="0" fieldPosition="0">
        <references count="1">
          <reference field="4294967294" count="1">
            <x v="0"/>
          </reference>
        </references>
      </pivotArea>
    </format>
    <format dxfId="9">
      <pivotArea outline="0" fieldPosition="0">
        <references count="1">
          <reference field="4294967294" count="1">
            <x v="1"/>
          </reference>
        </references>
      </pivotArea>
    </format>
  </formats>
  <chartFormats count="2">
    <chartFormat chart="8" format="0" series="1">
      <pivotArea type="data" outline="0" fieldPosition="0">
        <references count="1">
          <reference field="4294967294" count="1" selected="0">
            <x v="0"/>
          </reference>
        </references>
      </pivotArea>
    </chartFormat>
    <chartFormat chart="8" format="1" series="1">
      <pivotArea type="data" outline="0" fieldPosition="0">
        <references count="1">
          <reference field="4294967294" count="1" selected="0">
            <x v="1"/>
          </reference>
        </references>
      </pivotArea>
    </chartFormat>
  </chartFormats>
  <pivotTableStyleInfo name="PivotStyleLight20"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200-000003000000}" name="Salesperson" cacheId="0" applyNumberFormats="0" applyBorderFormats="0" applyFontFormats="0" applyPatternFormats="0" applyAlignmentFormats="0" applyWidthHeightFormats="1" dataCaption="Values" updatedVersion="8" minRefreshableVersion="3" useAutoFormatting="1" createdVersion="8" indent="0" compact="0" compactData="0" multipleFieldFilters="0" chartFormat="18">
  <location ref="F2:H10" firstHeaderRow="0" firstDataRow="1" firstDataCol="1"/>
  <pivotFields count="8">
    <pivotField compact="0" outline="0" showAll="0"/>
    <pivotField axis="axisRow" compact="0" outline="0" showAll="0" sortType="ascending">
      <items count="8">
        <item x="0"/>
        <item x="1"/>
        <item x="2"/>
        <item x="3"/>
        <item x="4"/>
        <item x="5"/>
        <item x="6"/>
        <item t="default"/>
      </items>
      <autoSortScope>
        <pivotArea dataOnly="0" outline="0" fieldPosition="0">
          <references count="1">
            <reference field="4294967294" count="1" selected="0">
              <x v="0"/>
            </reference>
          </references>
        </pivotArea>
      </autoSortScope>
    </pivotField>
    <pivotField compact="0" outline="0" showAll="0">
      <items count="6">
        <item x="1"/>
        <item x="4"/>
        <item x="2"/>
        <item x="0"/>
        <item x="3"/>
        <item t="default"/>
      </items>
    </pivotField>
    <pivotField compact="0" outline="0" showAll="0"/>
    <pivotField compact="0" outline="0" showAll="0">
      <items count="8">
        <item x="5"/>
        <item x="2"/>
        <item x="0"/>
        <item x="6"/>
        <item x="3"/>
        <item x="1"/>
        <item x="4"/>
        <item t="default"/>
      </items>
    </pivotField>
    <pivotField dataField="1" compact="0" outline="0" showAll="0"/>
    <pivotField dataField="1" compact="0" outline="0" showAll="0"/>
    <pivotField compact="0" numFmtId="10" outline="0" showAll="0"/>
  </pivotFields>
  <rowFields count="1">
    <field x="1"/>
  </rowFields>
  <rowItems count="8">
    <i>
      <x v="1"/>
    </i>
    <i>
      <x v="2"/>
    </i>
    <i>
      <x v="6"/>
    </i>
    <i>
      <x/>
    </i>
    <i>
      <x v="4"/>
    </i>
    <i>
      <x v="5"/>
    </i>
    <i>
      <x v="3"/>
    </i>
    <i t="grand">
      <x/>
    </i>
  </rowItems>
  <colFields count="1">
    <field x="-2"/>
  </colFields>
  <colItems count="2">
    <i>
      <x/>
    </i>
    <i i="1">
      <x v="1"/>
    </i>
  </colItems>
  <dataFields count="2">
    <dataField name="Sales " fld="5" baseField="0" baseItem="0" numFmtId="3"/>
    <dataField name="Profit " fld="6" baseField="0" baseItem="0" numFmtId="3"/>
  </dataFields>
  <formats count="3">
    <format dxfId="16">
      <pivotArea outline="0" collapsedLevelsAreSubtotals="1" fieldPosition="0"/>
    </format>
    <format dxfId="15">
      <pivotArea outline="0" fieldPosition="0">
        <references count="1">
          <reference field="4294967294" count="1">
            <x v="0"/>
          </reference>
        </references>
      </pivotArea>
    </format>
    <format dxfId="14">
      <pivotArea outline="0" fieldPosition="0">
        <references count="1">
          <reference field="4294967294" count="1">
            <x v="1"/>
          </reference>
        </references>
      </pivotArea>
    </format>
  </formats>
  <chartFormats count="4">
    <chartFormat chart="4" format="0" series="1">
      <pivotArea type="data" outline="0" fieldPosition="0">
        <references count="1">
          <reference field="4294967294" count="1" selected="0">
            <x v="0"/>
          </reference>
        </references>
      </pivotArea>
    </chartFormat>
    <chartFormat chart="4" format="1" series="1">
      <pivotArea type="data" outline="0" fieldPosition="0">
        <references count="1">
          <reference field="4294967294" count="1" selected="0">
            <x v="1"/>
          </reference>
        </references>
      </pivotArea>
    </chartFormat>
    <chartFormat chart="12" format="2" series="1">
      <pivotArea type="data" outline="0" fieldPosition="0">
        <references count="1">
          <reference field="4294967294" count="1" selected="0">
            <x v="0"/>
          </reference>
        </references>
      </pivotArea>
    </chartFormat>
    <chartFormat chart="12" format="3" series="1">
      <pivotArea type="data" outline="0" fieldPosition="0">
        <references count="1">
          <reference field="4294967294" count="1" selected="0">
            <x v="1"/>
          </reference>
        </references>
      </pivotArea>
    </chartFormat>
  </chartFormats>
  <pivotTableStyleInfo name="PivotStyleLight20"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200-000002000000}" name="Profit" cacheId="0" applyNumberFormats="0" applyBorderFormats="0" applyFontFormats="0" applyPatternFormats="0" applyAlignmentFormats="0" applyWidthHeightFormats="1" dataCaption="Values" updatedVersion="8" minRefreshableVersion="3" useAutoFormatting="1" createdVersion="8" indent="0" compact="0" compactData="0" multipleFieldFilters="0">
  <location ref="A2:B3" firstHeaderRow="0" firstDataRow="1" firstDataCol="0"/>
  <pivotFields count="8">
    <pivotField compact="0" outline="0" showAll="0"/>
    <pivotField compact="0" outline="0" showAll="0">
      <items count="8">
        <item x="2"/>
        <item x="6"/>
        <item x="4"/>
        <item x="0"/>
        <item x="1"/>
        <item x="3"/>
        <item x="5"/>
        <item t="default"/>
      </items>
    </pivotField>
    <pivotField compact="0" outline="0" showAll="0">
      <items count="6">
        <item x="1"/>
        <item x="4"/>
        <item x="2"/>
        <item x="0"/>
        <item x="3"/>
        <item t="default"/>
      </items>
    </pivotField>
    <pivotField compact="0" outline="0" showAll="0"/>
    <pivotField compact="0" outline="0" showAll="0">
      <items count="8">
        <item x="5"/>
        <item x="2"/>
        <item x="0"/>
        <item x="6"/>
        <item x="3"/>
        <item x="1"/>
        <item x="4"/>
        <item t="default"/>
      </items>
    </pivotField>
    <pivotField dataField="1" compact="0" outline="0" showAll="0"/>
    <pivotField dataField="1" compact="0" outline="0" showAll="0"/>
    <pivotField compact="0" numFmtId="10" outline="0" showAll="0"/>
  </pivotFields>
  <rowItems count="1">
    <i/>
  </rowItems>
  <colFields count="1">
    <field x="-2"/>
  </colFields>
  <colItems count="2">
    <i>
      <x/>
    </i>
    <i i="1">
      <x v="1"/>
    </i>
  </colItems>
  <dataFields count="2">
    <dataField name="Sum of Sales" fld="5" baseField="0" baseItem="0" numFmtId="3"/>
    <dataField name="Sum of Profit" fld="6" baseField="0" baseItem="0" numFmtId="3"/>
  </dataFields>
  <formats count="1">
    <format dxfId="17">
      <pivotArea outline="0" fieldPosition="0">
        <references count="1">
          <reference field="4294967294" count="1" selected="0">
            <x v="0"/>
          </reference>
        </references>
      </pivotArea>
    </format>
  </formats>
  <pivotTableStyleInfo name="PivotStyleLight20"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ate" xr10:uid="{00000000-0013-0000-FFFF-FFFF01000000}" sourceName="State">
  <pivotTables>
    <pivotTable tabId="2" name="Month"/>
    <pivotTable tabId="2" name="Category"/>
    <pivotTable tabId="2" name="Profit"/>
    <pivotTable tabId="2" name="Salesperson"/>
    <pivotTable tabId="2" name="PivotTable1"/>
    <pivotTable tabId="8" name="PivotTable2"/>
  </pivotTables>
  <data>
    <tabular pivotCacheId="1">
      <items count="7">
        <i x="5" s="1"/>
        <i x="2" s="1"/>
        <i x="0" s="1"/>
        <i x="6" s="1"/>
        <i x="3" s="1"/>
        <i x="1" s="1"/>
        <i x="4"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tegory1" xr10:uid="{00000000-0013-0000-FFFF-FFFF02000000}" sourceName="Category">
  <pivotTables>
    <pivotTable tabId="2" name="Salesperson"/>
    <pivotTable tabId="2" name="state"/>
    <pivotTable tabId="2" name="Month"/>
    <pivotTable tabId="2" name="Profit"/>
    <pivotTable tabId="2" name="PivotTable1"/>
    <pivotTable tabId="8" name="PivotTable2"/>
  </pivotTables>
  <data>
    <tabular pivotCacheId="1">
      <items count="5">
        <i x="1" s="1"/>
        <i x="4" s="1"/>
        <i x="2" s="1"/>
        <i x="0" s="1"/>
        <i x="3"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ller" xr10:uid="{00000000-0013-0000-FFFF-FFFF03000000}" sourceName="Seller">
  <pivotTables>
    <pivotTable tabId="2" name="Category"/>
    <pivotTable tabId="2" name="Month"/>
    <pivotTable tabId="2" name="Profit"/>
    <pivotTable tabId="2" name="state"/>
  </pivotTables>
  <data>
    <tabular pivotCacheId="1">
      <items count="7">
        <i x="2" s="1"/>
        <i x="6" s="1"/>
        <i x="4" s="1"/>
        <i x="0" s="1"/>
        <i x="1" s="1"/>
        <i x="3" s="1"/>
        <i x="5"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tate" xr10:uid="{00000000-0014-0000-FFFF-FFFF03000000}" cache="Slicer_State" caption="State" style="SlicerStyleLight5" rowHeight="226800"/>
  <slicer name="Category 1" xr10:uid="{00000000-0014-0000-FFFF-FFFF02000000}" cache="Slicer_Category1" caption="Category" style="SlicerStyleLight5" rowHeight="280800"/>
  <slicer name="Seller" xr10:uid="{00000000-0014-0000-FFFF-FFFF01000000}" cache="Slicer_Seller" caption="Seller" style="SlicerStyleLight5" rowHeight="1872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3:I203" totalsRowShown="0">
  <autoFilter ref="B3:I203" xr:uid="{00000000-0009-0000-0100-000001000000}"/>
  <tableColumns count="8">
    <tableColumn id="1" xr3:uid="{00000000-0010-0000-0000-000001000000}" name="Month"/>
    <tableColumn id="2" xr3:uid="{00000000-0010-0000-0000-000002000000}" name="Seller"/>
    <tableColumn id="3" xr3:uid="{00000000-0010-0000-0000-000003000000}" name="Category"/>
    <tableColumn id="4" xr3:uid="{00000000-0010-0000-0000-000004000000}" name="Product"/>
    <tableColumn id="5" xr3:uid="{00000000-0010-0000-0000-000005000000}" name="State"/>
    <tableColumn id="6" xr3:uid="{00000000-0010-0000-0000-000006000000}" name="Sales"/>
    <tableColumn id="7" xr3:uid="{00000000-0010-0000-0000-000007000000}" name="Profit"/>
    <tableColumn id="8" xr3:uid="{8E0632E3-2AC1-471A-BF5F-C57F334A26B8}" name="Profit%" dataDxfId="3">
      <calculatedColumnFormula>Table1[[#This Row],[Profit]]/Table1[[#This Row],[Sales]]</calculatedColumnFormula>
    </tableColumn>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Dark and Reds">
      <a:dk1>
        <a:srgbClr val="101018"/>
      </a:dk1>
      <a:lt1>
        <a:srgbClr val="E6E6E6"/>
      </a:lt1>
      <a:dk2>
        <a:srgbClr val="181824"/>
      </a:dk2>
      <a:lt2>
        <a:srgbClr val="8A8B9A"/>
      </a:lt2>
      <a:accent1>
        <a:srgbClr val="AA3D4F"/>
      </a:accent1>
      <a:accent2>
        <a:srgbClr val="E7954D"/>
      </a:accent2>
      <a:accent3>
        <a:srgbClr val="B64926"/>
      </a:accent3>
      <a:accent4>
        <a:srgbClr val="FF8427"/>
      </a:accent4>
      <a:accent5>
        <a:srgbClr val="CC9900"/>
      </a:accent5>
      <a:accent6>
        <a:srgbClr val="B22600"/>
      </a:accent6>
      <a:hlink>
        <a:srgbClr val="CC9900"/>
      </a:hlink>
      <a:folHlink>
        <a:srgbClr val="666699"/>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4.xml"/><Relationship Id="rId2" Type="http://schemas.openxmlformats.org/officeDocument/2006/relationships/pivotTable" Target="../pivotTables/pivotTable3.xml"/><Relationship Id="rId1" Type="http://schemas.openxmlformats.org/officeDocument/2006/relationships/pivotTable" Target="../pivotTables/pivotTable2.xml"/><Relationship Id="rId6" Type="http://schemas.openxmlformats.org/officeDocument/2006/relationships/pivotTable" Target="../pivotTables/pivotTable7.xml"/><Relationship Id="rId5" Type="http://schemas.openxmlformats.org/officeDocument/2006/relationships/pivotTable" Target="../pivotTables/pivotTable6.xml"/><Relationship Id="rId4" Type="http://schemas.openxmlformats.org/officeDocument/2006/relationships/pivotTable" Target="../pivotTables/pivotTable5.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U41"/>
  <sheetViews>
    <sheetView tabSelected="1" zoomScale="55" zoomScaleNormal="55" workbookViewId="0">
      <selection activeCell="I17" sqref="I17"/>
    </sheetView>
  </sheetViews>
  <sheetFormatPr defaultColWidth="9.08984375" defaultRowHeight="14" x14ac:dyDescent="0.25"/>
  <cols>
    <col min="1" max="1" width="4.453125" style="8" customWidth="1"/>
    <col min="2" max="2" width="18" style="8" customWidth="1"/>
    <col min="3" max="3" width="15.81640625" style="8" customWidth="1"/>
    <col min="4" max="6" width="9.08984375" style="8"/>
    <col min="7" max="7" width="14.90625" style="8" customWidth="1"/>
    <col min="8" max="8" width="10.90625" style="8" customWidth="1"/>
    <col min="9" max="11" width="9.08984375" style="8"/>
    <col min="12" max="14" width="11.36328125" style="8" customWidth="1"/>
    <col min="15" max="15" width="16.6328125" style="8" customWidth="1"/>
    <col min="16" max="16" width="6.90625" style="8" customWidth="1"/>
    <col min="17" max="17" width="8.6328125" style="8" customWidth="1"/>
    <col min="18" max="18" width="17.453125" style="8" customWidth="1"/>
    <col min="19" max="16384" width="9.08984375" style="8"/>
  </cols>
  <sheetData>
    <row r="1" spans="1:21" ht="43.5" customHeight="1" x14ac:dyDescent="0.55000000000000004">
      <c r="A1" s="11"/>
      <c r="B1" s="12" t="s">
        <v>0</v>
      </c>
      <c r="C1" s="11"/>
      <c r="D1" s="11"/>
      <c r="E1" s="11"/>
      <c r="F1" s="11"/>
      <c r="G1" s="11"/>
      <c r="H1" s="11"/>
      <c r="I1" s="11"/>
      <c r="J1" s="11"/>
      <c r="K1" s="11"/>
      <c r="L1" s="11"/>
      <c r="M1" s="11"/>
      <c r="N1" s="13"/>
      <c r="O1" s="14"/>
      <c r="P1" s="11"/>
      <c r="Q1" s="11"/>
      <c r="R1" s="15"/>
      <c r="S1" s="11"/>
    </row>
    <row r="2" spans="1:21" ht="25.5" customHeight="1" x14ac:dyDescent="0.25">
      <c r="A2" s="11"/>
      <c r="B2" s="16" t="s">
        <v>1</v>
      </c>
      <c r="C2" s="11"/>
      <c r="D2" s="11"/>
      <c r="E2" s="11"/>
      <c r="F2" s="11"/>
      <c r="G2" s="11"/>
      <c r="H2" s="11"/>
      <c r="I2" s="11"/>
      <c r="J2" s="11"/>
      <c r="K2" s="11"/>
      <c r="L2" s="11"/>
      <c r="M2" s="11"/>
      <c r="N2" s="17"/>
      <c r="O2" s="18"/>
      <c r="P2" s="19"/>
      <c r="Q2" s="19"/>
      <c r="R2" s="20"/>
      <c r="S2" s="11"/>
    </row>
    <row r="3" spans="1:21" ht="25.5" customHeight="1" x14ac:dyDescent="0.5">
      <c r="A3" s="11"/>
      <c r="B3" s="25"/>
      <c r="C3" s="25"/>
      <c r="D3" s="25"/>
      <c r="E3" s="25"/>
      <c r="F3" s="25"/>
      <c r="G3" s="23"/>
      <c r="H3" s="11"/>
      <c r="I3" s="11"/>
      <c r="J3" s="11"/>
      <c r="K3" s="11"/>
      <c r="L3" s="11"/>
      <c r="M3" s="11"/>
      <c r="N3" s="17"/>
      <c r="O3" s="18"/>
      <c r="P3" s="19"/>
      <c r="Q3" s="19"/>
      <c r="R3" s="20"/>
      <c r="S3" s="11"/>
    </row>
    <row r="4" spans="1:21" ht="25.5" customHeight="1" x14ac:dyDescent="0.35">
      <c r="A4" s="24" t="s">
        <v>73</v>
      </c>
      <c r="C4" s="23"/>
      <c r="D4" s="23"/>
      <c r="E4" s="23"/>
      <c r="F4" s="23"/>
      <c r="G4" s="23"/>
      <c r="H4" s="11"/>
      <c r="I4" s="11"/>
      <c r="J4" s="24" t="s">
        <v>72</v>
      </c>
      <c r="K4" s="11"/>
      <c r="L4" s="11"/>
      <c r="M4" s="11"/>
      <c r="N4" s="17"/>
      <c r="O4" s="18"/>
      <c r="P4" s="19"/>
      <c r="Q4" s="19"/>
      <c r="R4" s="20"/>
      <c r="S4" s="11"/>
    </row>
    <row r="5" spans="1:21" x14ac:dyDescent="0.25">
      <c r="A5" s="11"/>
      <c r="B5" s="11"/>
      <c r="C5" s="11"/>
      <c r="D5" s="11"/>
      <c r="E5" s="11"/>
      <c r="F5" s="11"/>
      <c r="G5" s="11"/>
      <c r="H5" s="11"/>
      <c r="I5" s="11"/>
      <c r="J5" s="11"/>
      <c r="K5" s="11"/>
      <c r="L5" s="11"/>
      <c r="M5" s="11"/>
      <c r="N5" s="11"/>
      <c r="O5" s="11"/>
      <c r="P5" s="11"/>
      <c r="Q5" s="11"/>
      <c r="R5" s="11"/>
      <c r="S5" s="11"/>
    </row>
    <row r="6" spans="1:21" x14ac:dyDescent="0.25">
      <c r="A6" s="11"/>
      <c r="B6" s="11"/>
      <c r="C6" s="11"/>
      <c r="D6" s="11"/>
      <c r="E6" s="11"/>
      <c r="F6" s="11"/>
      <c r="G6" s="11"/>
      <c r="H6" s="11"/>
      <c r="I6" s="11"/>
      <c r="J6" s="11"/>
      <c r="K6" s="11"/>
      <c r="L6" s="11"/>
      <c r="M6" s="11"/>
      <c r="N6" s="11"/>
      <c r="O6" s="11"/>
      <c r="P6" s="11"/>
      <c r="Q6" s="11"/>
      <c r="R6" s="11"/>
      <c r="S6" s="11"/>
    </row>
    <row r="7" spans="1:21" x14ac:dyDescent="0.25">
      <c r="A7" s="11"/>
      <c r="B7" s="11"/>
      <c r="C7" s="11"/>
      <c r="D7" s="11"/>
      <c r="E7" s="11"/>
      <c r="F7" s="11"/>
      <c r="G7" s="11"/>
      <c r="H7" s="11"/>
      <c r="I7" s="11"/>
      <c r="J7" s="11"/>
      <c r="K7" s="11"/>
      <c r="L7" s="11"/>
      <c r="M7" s="11"/>
      <c r="N7" s="11"/>
      <c r="O7" s="11"/>
      <c r="P7" s="11"/>
      <c r="Q7" s="11"/>
      <c r="R7" s="11"/>
      <c r="S7" s="11"/>
    </row>
    <row r="8" spans="1:21" x14ac:dyDescent="0.25">
      <c r="A8" s="11"/>
      <c r="B8" s="11"/>
      <c r="C8" s="11"/>
      <c r="D8" s="11"/>
      <c r="E8" s="11"/>
      <c r="F8" s="11"/>
      <c r="G8" s="11"/>
      <c r="H8" s="11"/>
      <c r="I8" s="11"/>
      <c r="J8" s="11"/>
      <c r="K8" s="11"/>
      <c r="L8" s="11"/>
      <c r="M8" s="11"/>
      <c r="N8" s="11"/>
      <c r="O8" s="11"/>
      <c r="P8" s="11"/>
      <c r="Q8" s="11"/>
      <c r="R8" s="11"/>
      <c r="S8" s="11"/>
    </row>
    <row r="9" spans="1:21" x14ac:dyDescent="0.25">
      <c r="A9" s="11"/>
      <c r="B9" s="11"/>
      <c r="C9" s="11"/>
      <c r="D9" s="11"/>
      <c r="E9" s="11"/>
      <c r="F9" s="11"/>
      <c r="G9" s="11"/>
      <c r="H9" s="11"/>
      <c r="I9" s="11"/>
      <c r="J9" s="11"/>
      <c r="K9" s="11"/>
      <c r="L9" s="11"/>
      <c r="M9" s="11"/>
      <c r="N9" s="11"/>
      <c r="O9" s="11"/>
      <c r="P9" s="11"/>
      <c r="Q9" s="11"/>
      <c r="R9" s="11"/>
      <c r="S9" s="11"/>
    </row>
    <row r="10" spans="1:21" x14ac:dyDescent="0.25">
      <c r="A10" s="11"/>
      <c r="B10" s="11"/>
      <c r="C10" s="11"/>
      <c r="D10" s="11"/>
      <c r="E10" s="11"/>
      <c r="F10" s="11"/>
      <c r="G10" s="11"/>
      <c r="H10" s="11"/>
      <c r="I10" s="11"/>
      <c r="J10" s="11"/>
      <c r="K10" s="11"/>
      <c r="L10" s="11"/>
      <c r="M10" s="11"/>
      <c r="N10" s="11"/>
      <c r="O10" s="11"/>
      <c r="P10" s="11"/>
      <c r="Q10" s="11"/>
      <c r="R10" s="11"/>
      <c r="S10" s="11"/>
    </row>
    <row r="11" spans="1:21" x14ac:dyDescent="0.25">
      <c r="A11" s="11"/>
      <c r="B11" s="11"/>
      <c r="C11" s="11"/>
      <c r="D11" s="11"/>
      <c r="E11" s="11"/>
      <c r="F11" s="11"/>
      <c r="G11" s="11"/>
      <c r="H11" s="11"/>
      <c r="I11" s="11"/>
      <c r="J11" s="11"/>
      <c r="K11" s="11"/>
      <c r="L11" s="11"/>
      <c r="M11" s="11"/>
      <c r="N11" s="11"/>
      <c r="O11" s="11"/>
      <c r="P11" s="11"/>
      <c r="Q11" s="11"/>
      <c r="R11" s="11"/>
      <c r="S11" s="11"/>
    </row>
    <row r="12" spans="1:21" x14ac:dyDescent="0.25">
      <c r="A12" s="11"/>
      <c r="B12" s="11"/>
      <c r="C12" s="11"/>
      <c r="D12" s="11"/>
      <c r="E12" s="11"/>
      <c r="F12" s="11"/>
      <c r="G12" s="11"/>
      <c r="H12" s="11"/>
      <c r="I12" s="11"/>
      <c r="J12" s="11"/>
      <c r="K12" s="11"/>
      <c r="L12" s="11"/>
      <c r="M12" s="11"/>
      <c r="N12" s="11"/>
      <c r="O12" s="11"/>
      <c r="P12" s="11"/>
      <c r="Q12" s="11"/>
      <c r="R12" s="11"/>
      <c r="S12" s="11"/>
      <c r="U12" s="9"/>
    </row>
    <row r="13" spans="1:21" x14ac:dyDescent="0.25">
      <c r="A13" s="11"/>
      <c r="B13" s="11"/>
      <c r="C13" s="11"/>
      <c r="D13" s="11"/>
      <c r="E13" s="11"/>
      <c r="F13" s="11"/>
      <c r="G13" s="11"/>
      <c r="H13" s="11"/>
      <c r="I13" s="11"/>
      <c r="J13" s="11"/>
      <c r="K13" s="11"/>
      <c r="L13" s="11"/>
      <c r="M13" s="11"/>
      <c r="N13" s="11"/>
      <c r="O13" s="11"/>
      <c r="P13" s="11"/>
      <c r="Q13" s="11"/>
      <c r="R13" s="11"/>
      <c r="S13" s="11"/>
    </row>
    <row r="14" spans="1:21" x14ac:dyDescent="0.25">
      <c r="A14" s="11"/>
      <c r="B14" s="11"/>
      <c r="C14" s="11"/>
      <c r="D14" s="11"/>
      <c r="E14" s="11"/>
      <c r="F14" s="11"/>
      <c r="G14" s="11"/>
      <c r="H14" s="11"/>
      <c r="I14" s="11"/>
      <c r="J14" s="11"/>
      <c r="K14" s="11"/>
      <c r="L14" s="11"/>
      <c r="M14" s="11"/>
      <c r="N14" s="11"/>
      <c r="O14" s="11"/>
      <c r="P14" s="11"/>
      <c r="Q14" s="11"/>
      <c r="R14" s="11"/>
      <c r="S14" s="11"/>
    </row>
    <row r="15" spans="1:21" x14ac:dyDescent="0.25">
      <c r="A15" s="11"/>
      <c r="B15" s="11"/>
      <c r="C15" s="11"/>
      <c r="D15" s="11"/>
      <c r="E15" s="11"/>
      <c r="F15" s="11"/>
      <c r="G15" s="11"/>
      <c r="H15" s="11"/>
      <c r="I15" s="11"/>
      <c r="J15" s="11"/>
      <c r="K15" s="11"/>
      <c r="L15" s="11"/>
      <c r="M15" s="11"/>
      <c r="N15" s="11"/>
      <c r="O15" s="11"/>
      <c r="P15" s="11"/>
      <c r="Q15" s="11"/>
      <c r="R15" s="11"/>
      <c r="S15" s="11"/>
    </row>
    <row r="16" spans="1:21" x14ac:dyDescent="0.25">
      <c r="A16" s="11"/>
      <c r="B16" s="11"/>
      <c r="C16" s="11"/>
      <c r="D16" s="11"/>
      <c r="E16" s="11"/>
      <c r="F16" s="11"/>
      <c r="G16" s="11"/>
      <c r="H16" s="11"/>
      <c r="I16" s="11"/>
      <c r="J16" s="11"/>
      <c r="K16" s="11"/>
      <c r="L16" s="11"/>
      <c r="M16" s="11"/>
      <c r="N16" s="11"/>
      <c r="O16" s="11"/>
      <c r="P16" s="11"/>
      <c r="Q16" s="11"/>
      <c r="R16" s="11"/>
      <c r="S16" s="11"/>
    </row>
    <row r="17" spans="1:19" x14ac:dyDescent="0.25">
      <c r="A17" s="11"/>
      <c r="B17" s="11"/>
      <c r="C17" s="11"/>
      <c r="D17" s="11"/>
      <c r="E17" s="11"/>
      <c r="F17" s="11"/>
      <c r="G17" s="11"/>
      <c r="H17" s="11"/>
      <c r="I17" s="11"/>
      <c r="J17" s="11"/>
      <c r="K17" s="11"/>
      <c r="L17" s="11"/>
      <c r="M17" s="11"/>
      <c r="N17" s="11"/>
      <c r="O17" s="11"/>
      <c r="P17" s="11"/>
      <c r="Q17" s="11"/>
      <c r="R17" s="11"/>
      <c r="S17" s="11"/>
    </row>
    <row r="18" spans="1:19" x14ac:dyDescent="0.25">
      <c r="A18" s="11"/>
      <c r="B18" s="11"/>
      <c r="C18" s="11"/>
      <c r="D18" s="11"/>
      <c r="E18" s="11"/>
      <c r="F18" s="11"/>
      <c r="G18" s="11"/>
      <c r="H18" s="11"/>
      <c r="I18" s="11"/>
      <c r="J18" s="11"/>
      <c r="K18" s="11"/>
      <c r="L18" s="11"/>
      <c r="M18" s="11"/>
      <c r="N18" s="11"/>
      <c r="O18" s="11"/>
      <c r="P18" s="11"/>
      <c r="Q18" s="11"/>
      <c r="R18" s="11"/>
      <c r="S18" s="11"/>
    </row>
    <row r="19" spans="1:19" x14ac:dyDescent="0.25">
      <c r="A19" s="11"/>
      <c r="B19" s="11"/>
      <c r="C19" s="11"/>
      <c r="D19" s="11"/>
      <c r="E19" s="11"/>
      <c r="F19" s="11"/>
      <c r="G19" s="11"/>
      <c r="H19" s="11"/>
      <c r="I19" s="11"/>
      <c r="J19" s="11"/>
      <c r="K19" s="11"/>
      <c r="L19" s="11"/>
      <c r="M19" s="11"/>
      <c r="N19" s="11"/>
      <c r="O19" s="11"/>
      <c r="P19" s="11"/>
      <c r="Q19" s="11"/>
      <c r="R19" s="11"/>
      <c r="S19" s="11"/>
    </row>
    <row r="20" spans="1:19" x14ac:dyDescent="0.25">
      <c r="A20" s="11"/>
      <c r="B20" s="11"/>
      <c r="C20" s="11"/>
      <c r="D20" s="11"/>
      <c r="E20" s="11"/>
      <c r="F20" s="11"/>
      <c r="G20" s="11"/>
      <c r="H20" s="11"/>
      <c r="I20" s="11"/>
      <c r="J20" s="11"/>
      <c r="K20" s="11"/>
      <c r="L20" s="11"/>
      <c r="M20" s="11"/>
      <c r="N20" s="11"/>
      <c r="O20" s="11"/>
      <c r="P20" s="11"/>
      <c r="Q20" s="11"/>
      <c r="R20" s="11"/>
      <c r="S20" s="11"/>
    </row>
    <row r="21" spans="1:19" ht="21" x14ac:dyDescent="0.25">
      <c r="A21" s="11"/>
      <c r="B21" s="24" t="s">
        <v>72</v>
      </c>
      <c r="C21" s="11"/>
      <c r="D21" s="11"/>
      <c r="E21" s="11"/>
      <c r="F21" s="11"/>
      <c r="G21" s="11"/>
      <c r="H21" s="24" t="s">
        <v>72</v>
      </c>
      <c r="I21" s="11"/>
      <c r="J21" s="11"/>
      <c r="K21" s="11"/>
      <c r="L21" s="11"/>
      <c r="M21" s="11"/>
      <c r="N21" s="24" t="s">
        <v>72</v>
      </c>
      <c r="O21" s="11"/>
      <c r="P21" s="11"/>
      <c r="Q21" s="11"/>
      <c r="R21" s="11"/>
      <c r="S21" s="11"/>
    </row>
    <row r="22" spans="1:19" x14ac:dyDescent="0.25">
      <c r="A22" s="11"/>
      <c r="B22" s="11"/>
      <c r="C22" s="11"/>
      <c r="D22" s="11"/>
      <c r="E22" s="11"/>
      <c r="F22" s="11"/>
      <c r="G22" s="11"/>
      <c r="H22" s="11"/>
      <c r="I22" s="11"/>
      <c r="J22" s="11"/>
      <c r="K22" s="11"/>
      <c r="L22" s="11"/>
      <c r="M22" s="11"/>
      <c r="N22" s="11"/>
      <c r="O22" s="11"/>
      <c r="P22" s="11"/>
      <c r="Q22" s="11"/>
      <c r="R22" s="11"/>
      <c r="S22" s="11"/>
    </row>
    <row r="23" spans="1:19" x14ac:dyDescent="0.25">
      <c r="A23" s="11"/>
      <c r="B23" s="11"/>
      <c r="C23" s="11"/>
      <c r="D23" s="11"/>
      <c r="E23" s="11"/>
      <c r="F23" s="11"/>
      <c r="G23" s="11"/>
      <c r="H23" s="11"/>
      <c r="I23" s="11"/>
      <c r="J23" s="11"/>
      <c r="K23" s="11"/>
      <c r="L23" s="11"/>
      <c r="M23" s="11"/>
      <c r="N23" s="11"/>
      <c r="O23" s="11"/>
      <c r="P23" s="11"/>
      <c r="Q23" s="11"/>
      <c r="R23" s="11"/>
      <c r="S23" s="11"/>
    </row>
    <row r="24" spans="1:19" x14ac:dyDescent="0.25">
      <c r="A24" s="11"/>
      <c r="B24" s="11"/>
      <c r="C24" s="11"/>
      <c r="D24" s="11"/>
      <c r="E24" s="11"/>
      <c r="F24" s="11"/>
      <c r="G24" s="11"/>
      <c r="H24" s="11"/>
      <c r="I24" s="11"/>
      <c r="J24" s="11"/>
      <c r="K24" s="11"/>
      <c r="L24" s="11"/>
      <c r="M24" s="11"/>
      <c r="N24" s="11"/>
      <c r="O24" s="11"/>
      <c r="P24" s="11"/>
      <c r="Q24" s="11"/>
      <c r="R24" s="11"/>
      <c r="S24" s="11"/>
    </row>
    <row r="25" spans="1:19" x14ac:dyDescent="0.25">
      <c r="A25" s="11"/>
      <c r="B25" s="11"/>
      <c r="C25" s="11"/>
      <c r="D25" s="11"/>
      <c r="E25" s="11"/>
      <c r="F25" s="11"/>
      <c r="G25" s="11"/>
      <c r="H25" s="11"/>
      <c r="I25" s="11"/>
      <c r="J25" s="11"/>
      <c r="K25" s="11"/>
      <c r="L25" s="11"/>
      <c r="M25" s="11"/>
      <c r="N25" s="11"/>
      <c r="O25" s="11"/>
      <c r="P25" s="11"/>
      <c r="Q25" s="11"/>
      <c r="R25" s="11"/>
      <c r="S25" s="11"/>
    </row>
    <row r="26" spans="1:19" x14ac:dyDescent="0.25">
      <c r="A26" s="11"/>
      <c r="B26" s="11"/>
      <c r="C26" s="11"/>
      <c r="D26" s="11"/>
      <c r="E26" s="11"/>
      <c r="F26" s="11"/>
      <c r="G26" s="11"/>
      <c r="H26" s="11"/>
      <c r="I26" s="11"/>
      <c r="J26" s="11"/>
      <c r="K26" s="11"/>
      <c r="L26" s="11"/>
      <c r="M26" s="11"/>
      <c r="N26" s="11"/>
      <c r="O26" s="11"/>
      <c r="P26" s="11"/>
      <c r="Q26" s="11"/>
      <c r="R26" s="11"/>
      <c r="S26" s="11"/>
    </row>
    <row r="27" spans="1:19" x14ac:dyDescent="0.25">
      <c r="A27" s="11"/>
      <c r="B27" s="11"/>
      <c r="C27" s="11"/>
      <c r="D27" s="11"/>
      <c r="E27" s="11"/>
      <c r="F27" s="11"/>
      <c r="G27" s="11"/>
      <c r="H27" s="11"/>
      <c r="I27" s="11"/>
      <c r="J27" s="11"/>
      <c r="K27" s="11"/>
      <c r="L27" s="11"/>
      <c r="M27" s="11"/>
      <c r="N27" s="11"/>
      <c r="O27" s="11"/>
      <c r="P27" s="11"/>
      <c r="Q27" s="11"/>
      <c r="R27" s="11"/>
      <c r="S27" s="11"/>
    </row>
    <row r="28" spans="1:19" x14ac:dyDescent="0.25">
      <c r="A28" s="11"/>
      <c r="B28" s="11"/>
      <c r="C28" s="11"/>
      <c r="D28" s="11"/>
      <c r="E28" s="11"/>
      <c r="F28" s="11"/>
      <c r="G28" s="11"/>
      <c r="H28" s="11"/>
      <c r="I28" s="11"/>
      <c r="J28" s="11"/>
      <c r="K28" s="11"/>
      <c r="L28" s="11"/>
      <c r="M28" s="11"/>
      <c r="N28" s="11"/>
      <c r="O28" s="11"/>
      <c r="P28" s="11"/>
      <c r="Q28" s="11"/>
      <c r="R28" s="11"/>
      <c r="S28" s="11"/>
    </row>
    <row r="29" spans="1:19" x14ac:dyDescent="0.25">
      <c r="A29" s="11"/>
      <c r="B29" s="11"/>
      <c r="C29" s="11"/>
      <c r="D29" s="11"/>
      <c r="E29" s="11"/>
      <c r="F29" s="11"/>
      <c r="G29" s="11"/>
      <c r="H29" s="11"/>
      <c r="I29" s="11"/>
      <c r="J29" s="11"/>
      <c r="K29" s="11"/>
      <c r="L29" s="11"/>
      <c r="M29" s="11"/>
      <c r="N29" s="11"/>
      <c r="O29" s="11"/>
      <c r="P29" s="11"/>
      <c r="Q29" s="11"/>
      <c r="R29" s="11"/>
      <c r="S29" s="11"/>
    </row>
    <row r="30" spans="1:19" x14ac:dyDescent="0.25">
      <c r="A30" s="11"/>
      <c r="B30" s="11"/>
      <c r="C30" s="11"/>
      <c r="D30" s="11"/>
      <c r="E30" s="11"/>
      <c r="F30" s="11"/>
      <c r="G30" s="11"/>
      <c r="H30" s="11"/>
      <c r="I30" s="11"/>
      <c r="J30" s="11"/>
      <c r="K30" s="11"/>
      <c r="L30" s="11"/>
      <c r="M30" s="11"/>
      <c r="N30" s="11"/>
      <c r="O30" s="11"/>
      <c r="P30" s="11"/>
      <c r="Q30" s="11"/>
      <c r="R30" s="11"/>
      <c r="S30" s="11"/>
    </row>
    <row r="31" spans="1:19" x14ac:dyDescent="0.25">
      <c r="A31" s="11"/>
      <c r="B31" s="11"/>
      <c r="C31" s="11"/>
      <c r="D31" s="11"/>
      <c r="E31" s="11"/>
      <c r="F31" s="11"/>
      <c r="G31" s="11"/>
      <c r="H31" s="11"/>
      <c r="I31" s="11"/>
      <c r="J31" s="11"/>
      <c r="K31" s="11"/>
      <c r="L31" s="11"/>
      <c r="M31" s="11"/>
      <c r="N31" s="11"/>
      <c r="O31" s="11"/>
      <c r="P31" s="11"/>
      <c r="Q31" s="11"/>
      <c r="R31" s="11"/>
      <c r="S31" s="11"/>
    </row>
    <row r="32" spans="1:19" x14ac:dyDescent="0.25">
      <c r="A32" s="11"/>
      <c r="B32" s="11"/>
      <c r="C32" s="11"/>
      <c r="D32" s="11"/>
      <c r="E32" s="11"/>
      <c r="F32" s="11"/>
      <c r="G32" s="11"/>
      <c r="H32" s="11"/>
      <c r="I32" s="11"/>
      <c r="J32" s="11"/>
      <c r="K32" s="11"/>
      <c r="L32" s="11"/>
      <c r="M32" s="11"/>
      <c r="N32" s="11"/>
      <c r="O32" s="11"/>
      <c r="P32" s="11"/>
      <c r="Q32" s="11"/>
      <c r="R32" s="11"/>
      <c r="S32" s="11"/>
    </row>
    <row r="33" spans="1:19" x14ac:dyDescent="0.25">
      <c r="A33" s="11"/>
      <c r="B33" s="11"/>
      <c r="C33" s="11"/>
      <c r="D33" s="11"/>
      <c r="E33" s="11"/>
      <c r="F33" s="11"/>
      <c r="G33" s="11"/>
      <c r="H33" s="11"/>
      <c r="I33" s="11"/>
      <c r="J33" s="11"/>
      <c r="K33" s="11"/>
      <c r="L33" s="11"/>
      <c r="M33" s="11"/>
      <c r="N33" s="11"/>
      <c r="O33" s="11"/>
      <c r="P33" s="11"/>
      <c r="Q33" s="11"/>
      <c r="R33" s="11"/>
      <c r="S33" s="11"/>
    </row>
    <row r="34" spans="1:19" x14ac:dyDescent="0.25">
      <c r="A34" s="11"/>
      <c r="B34" s="11"/>
      <c r="C34" s="11"/>
      <c r="D34" s="11"/>
      <c r="E34" s="11"/>
      <c r="F34" s="11"/>
      <c r="G34" s="11"/>
      <c r="H34" s="11"/>
      <c r="I34" s="11"/>
      <c r="J34" s="11"/>
      <c r="K34" s="11"/>
      <c r="L34" s="11"/>
      <c r="M34" s="11"/>
      <c r="N34" s="11"/>
      <c r="O34" s="11"/>
      <c r="P34" s="11"/>
      <c r="Q34" s="11"/>
      <c r="R34" s="11"/>
      <c r="S34" s="11"/>
    </row>
    <row r="35" spans="1:19" x14ac:dyDescent="0.25">
      <c r="A35" s="11"/>
      <c r="B35" s="11"/>
      <c r="C35" s="11"/>
      <c r="D35" s="11"/>
      <c r="E35" s="11"/>
      <c r="F35" s="11"/>
      <c r="G35" s="11"/>
      <c r="H35" s="11"/>
      <c r="I35" s="11"/>
      <c r="J35" s="11"/>
      <c r="K35" s="11"/>
      <c r="L35" s="11"/>
      <c r="M35" s="11"/>
      <c r="N35" s="11"/>
      <c r="O35" s="11"/>
      <c r="P35" s="11"/>
      <c r="Q35" s="11"/>
      <c r="R35" s="11"/>
      <c r="S35" s="11"/>
    </row>
    <row r="36" spans="1:19" x14ac:dyDescent="0.25">
      <c r="A36" s="11"/>
      <c r="B36" s="11"/>
      <c r="C36" s="11"/>
      <c r="D36" s="11"/>
      <c r="E36" s="11"/>
      <c r="F36" s="11"/>
      <c r="G36" s="11"/>
      <c r="H36" s="11"/>
      <c r="I36" s="11"/>
      <c r="J36" s="11"/>
      <c r="K36" s="11"/>
      <c r="L36" s="11"/>
      <c r="M36" s="11"/>
      <c r="N36" s="11"/>
      <c r="O36" s="11"/>
      <c r="P36" s="11"/>
      <c r="Q36" s="11"/>
      <c r="R36" s="11"/>
      <c r="S36" s="11"/>
    </row>
    <row r="37" spans="1:19" x14ac:dyDescent="0.25">
      <c r="A37" s="11"/>
      <c r="B37" s="11"/>
      <c r="C37" s="11"/>
      <c r="D37" s="11"/>
      <c r="E37" s="11"/>
      <c r="F37" s="11"/>
      <c r="G37" s="11"/>
      <c r="H37" s="11"/>
      <c r="I37" s="11"/>
      <c r="J37" s="11"/>
      <c r="K37" s="11"/>
      <c r="L37" s="11"/>
      <c r="M37" s="11"/>
      <c r="N37" s="11"/>
      <c r="O37" s="11"/>
      <c r="P37" s="11"/>
      <c r="Q37" s="11"/>
      <c r="R37" s="11"/>
      <c r="S37" s="11"/>
    </row>
    <row r="38" spans="1:19" x14ac:dyDescent="0.25">
      <c r="A38" s="11"/>
      <c r="B38" s="11"/>
      <c r="C38" s="11"/>
      <c r="D38" s="11"/>
      <c r="E38" s="11"/>
      <c r="F38" s="11"/>
      <c r="G38" s="11"/>
      <c r="H38" s="11"/>
      <c r="I38" s="11"/>
      <c r="J38" s="11"/>
      <c r="K38" s="11"/>
      <c r="L38" s="11"/>
      <c r="M38" s="11"/>
      <c r="N38" s="11"/>
      <c r="O38" s="11"/>
      <c r="P38" s="11"/>
      <c r="Q38" s="11"/>
      <c r="R38" s="11"/>
      <c r="S38" s="11"/>
    </row>
    <row r="39" spans="1:19" x14ac:dyDescent="0.25">
      <c r="A39" s="11"/>
      <c r="B39" s="11"/>
      <c r="C39" s="11"/>
      <c r="D39" s="11"/>
      <c r="E39" s="11"/>
      <c r="F39" s="11"/>
      <c r="G39" s="11"/>
      <c r="H39" s="11"/>
      <c r="I39" s="11"/>
      <c r="J39" s="11"/>
      <c r="K39" s="11"/>
      <c r="L39" s="11"/>
      <c r="M39" s="11"/>
      <c r="N39" s="11"/>
      <c r="O39" s="11"/>
      <c r="P39" s="11"/>
      <c r="Q39" s="11"/>
      <c r="R39" s="11"/>
      <c r="S39" s="11"/>
    </row>
    <row r="40" spans="1:19" x14ac:dyDescent="0.25">
      <c r="A40" s="11"/>
      <c r="B40" s="11"/>
      <c r="C40" s="11"/>
      <c r="D40" s="11"/>
      <c r="E40" s="11"/>
      <c r="F40" s="11"/>
      <c r="G40" s="11"/>
      <c r="H40" s="11"/>
      <c r="I40" s="11"/>
      <c r="J40" s="11"/>
      <c r="K40" s="11"/>
      <c r="L40" s="11"/>
      <c r="M40" s="11"/>
      <c r="N40" s="11"/>
      <c r="O40" s="11"/>
      <c r="P40" s="11"/>
      <c r="Q40" s="11"/>
      <c r="R40" s="11"/>
      <c r="S40" s="11"/>
    </row>
    <row r="41" spans="1:19" x14ac:dyDescent="0.25">
      <c r="A41" s="11"/>
      <c r="B41" s="11"/>
      <c r="C41" s="11"/>
      <c r="D41" s="11"/>
      <c r="E41" s="11"/>
      <c r="F41" s="11"/>
      <c r="G41" s="11"/>
      <c r="H41" s="11"/>
      <c r="I41" s="11"/>
      <c r="J41" s="11"/>
      <c r="K41" s="11"/>
      <c r="L41" s="11"/>
      <c r="M41" s="11"/>
      <c r="N41" s="11"/>
      <c r="O41" s="11"/>
      <c r="P41" s="11"/>
      <c r="Q41" s="11"/>
      <c r="R41" s="11"/>
      <c r="S41" s="11"/>
    </row>
  </sheetData>
  <pageMargins left="0.7" right="0.7" top="0.75" bottom="0.75" header="0.3" footer="0.3"/>
  <pageSetup paperSize="9" orientation="portrait"/>
  <drawing r:id="rId1"/>
  <extLst>
    <ext xmlns:x14="http://schemas.microsoft.com/office/spreadsheetml/2009/9/main" uri="{A8765BA9-456A-4dab-B4F3-ACF838C121DE}">
      <x14:slicerList>
        <x14:slicer r:id="rId2"/>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19752-B12C-4C29-A43F-EF35EC395E69}">
  <sheetPr>
    <tabColor rgb="FF00B0F0"/>
  </sheetPr>
  <dimension ref="A1:V11"/>
  <sheetViews>
    <sheetView zoomScaleNormal="100" workbookViewId="0"/>
  </sheetViews>
  <sheetFormatPr defaultColWidth="9" defaultRowHeight="14" x14ac:dyDescent="0.25"/>
  <cols>
    <col min="1" max="1" width="13.36328125" bestFit="1" customWidth="1"/>
    <col min="2" max="2" width="21.81640625" customWidth="1"/>
    <col min="3" max="3" width="22.54296875" customWidth="1"/>
    <col min="4" max="15" width="12.453125" customWidth="1"/>
    <col min="16" max="16" width="10.36328125" bestFit="1" customWidth="1"/>
    <col min="17" max="17" width="7.81640625" bestFit="1" customWidth="1"/>
    <col min="18" max="18" width="7.36328125" bestFit="1" customWidth="1"/>
    <col min="19" max="19" width="15.36328125" customWidth="1"/>
    <col min="20" max="20" width="10.81640625" bestFit="1" customWidth="1"/>
    <col min="21" max="22" width="7.81640625" bestFit="1" customWidth="1"/>
    <col min="23" max="23" width="3.54296875" customWidth="1"/>
    <col min="24" max="24" width="13.90625" bestFit="1" customWidth="1"/>
    <col min="25" max="25" width="12.453125" bestFit="1" customWidth="1"/>
  </cols>
  <sheetData>
    <row r="1" spans="1:22" x14ac:dyDescent="0.25">
      <c r="V1" s="4"/>
    </row>
    <row r="2" spans="1:22" x14ac:dyDescent="0.25">
      <c r="V2" s="4"/>
    </row>
    <row r="3" spans="1:22" x14ac:dyDescent="0.25">
      <c r="A3" s="10" t="s">
        <v>5</v>
      </c>
      <c r="B3" t="s">
        <v>6</v>
      </c>
      <c r="C3" t="s">
        <v>7</v>
      </c>
      <c r="V3" s="4"/>
    </row>
    <row r="4" spans="1:22" x14ac:dyDescent="0.25">
      <c r="A4" t="s">
        <v>11</v>
      </c>
      <c r="B4" s="4">
        <v>102848.55000000002</v>
      </c>
      <c r="C4" s="4">
        <v>49488.179999999986</v>
      </c>
      <c r="V4" s="4"/>
    </row>
    <row r="5" spans="1:22" x14ac:dyDescent="0.25">
      <c r="A5" t="s">
        <v>14</v>
      </c>
      <c r="B5" s="4">
        <v>119548.75000000001</v>
      </c>
      <c r="C5" s="4">
        <v>52767.859999999986</v>
      </c>
      <c r="V5" s="4"/>
    </row>
    <row r="6" spans="1:22" x14ac:dyDescent="0.25">
      <c r="A6" t="s">
        <v>17</v>
      </c>
      <c r="B6" s="4">
        <v>133667.82000000004</v>
      </c>
      <c r="C6" s="4">
        <v>75647.92</v>
      </c>
    </row>
    <row r="7" spans="1:22" x14ac:dyDescent="0.25">
      <c r="A7" t="s">
        <v>21</v>
      </c>
      <c r="B7" s="4">
        <v>141381.39000000001</v>
      </c>
      <c r="C7" s="4">
        <v>49646.26999999999</v>
      </c>
    </row>
    <row r="8" spans="1:22" x14ac:dyDescent="0.25">
      <c r="A8" t="s">
        <v>25</v>
      </c>
      <c r="B8" s="4">
        <v>141411.59000000005</v>
      </c>
      <c r="C8" s="4">
        <v>73058.53</v>
      </c>
    </row>
    <row r="9" spans="1:22" x14ac:dyDescent="0.25">
      <c r="A9" t="s">
        <v>29</v>
      </c>
      <c r="B9" s="4">
        <v>143615.82000000004</v>
      </c>
      <c r="C9" s="4">
        <v>66714.679999999993</v>
      </c>
    </row>
    <row r="10" spans="1:22" x14ac:dyDescent="0.25">
      <c r="A10" t="s">
        <v>33</v>
      </c>
      <c r="B10" s="4">
        <v>165067.43000000008</v>
      </c>
      <c r="C10" s="4">
        <v>65417.25999999998</v>
      </c>
    </row>
    <row r="11" spans="1:22" x14ac:dyDescent="0.25">
      <c r="A11" t="s">
        <v>30</v>
      </c>
      <c r="B11" s="4">
        <v>947541.35000000033</v>
      </c>
      <c r="C11" s="4">
        <v>432740.69999999995</v>
      </c>
    </row>
  </sheetData>
  <conditionalFormatting pivot="1" sqref="B4:B10">
    <cfRule type="dataBar" priority="3">
      <dataBar>
        <cfvo type="min"/>
        <cfvo type="max"/>
        <color rgb="FF638EC6"/>
      </dataBar>
      <extLst>
        <ext xmlns:x14="http://schemas.microsoft.com/office/spreadsheetml/2009/9/main" uri="{B025F937-C7B1-47D3-B67F-A62EFF666E3E}">
          <x14:id>{B55855FF-9E1E-4355-A907-09EE2DD731F9}</x14:id>
        </ext>
      </extLst>
    </cfRule>
  </conditionalFormatting>
  <conditionalFormatting pivot="1" sqref="C4:C10">
    <cfRule type="dataBar" priority="4">
      <dataBar>
        <cfvo type="min"/>
        <cfvo type="max"/>
        <color rgb="FF63C384"/>
      </dataBar>
      <extLst>
        <ext xmlns:x14="http://schemas.microsoft.com/office/spreadsheetml/2009/9/main" uri="{B025F937-C7B1-47D3-B67F-A62EFF666E3E}">
          <x14:id>{0947DEE2-72FF-4090-A033-C3881D2503DA}</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pivot="1">
          <x14:cfRule type="dataBar" id="{B55855FF-9E1E-4355-A907-09EE2DD731F9}">
            <x14:dataBar minLength="0" maxLength="100" border="1" negativeBarBorderColorSameAsPositive="0">
              <x14:cfvo type="autoMin"/>
              <x14:cfvo type="autoMax"/>
              <x14:borderColor rgb="FF638EC6"/>
              <x14:negativeFillColor rgb="FFFF0000"/>
              <x14:negativeBorderColor rgb="FFFF0000"/>
              <x14:axisColor rgb="FF000000"/>
            </x14:dataBar>
          </x14:cfRule>
          <xm:sqref>B4:B10</xm:sqref>
        </x14:conditionalFormatting>
        <x14:conditionalFormatting xmlns:xm="http://schemas.microsoft.com/office/excel/2006/main" pivot="1">
          <x14:cfRule type="dataBar" id="{0947DEE2-72FF-4090-A033-C3881D2503DA}">
            <x14:dataBar minLength="0" maxLength="100" border="1" negativeBarBorderColorSameAsPositive="0">
              <x14:cfvo type="autoMin"/>
              <x14:cfvo type="autoMax"/>
              <x14:borderColor rgb="FF63C384"/>
              <x14:negativeFillColor rgb="FFFF0000"/>
              <x14:negativeBorderColor rgb="FFFF0000"/>
              <x14:axisColor rgb="FF000000"/>
            </x14:dataBar>
          </x14:cfRule>
          <xm:sqref>C4:C10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R26"/>
  <sheetViews>
    <sheetView topLeftCell="A2" zoomScale="115" zoomScaleNormal="115" workbookViewId="0">
      <selection activeCell="I29" sqref="I29"/>
    </sheetView>
  </sheetViews>
  <sheetFormatPr defaultColWidth="9" defaultRowHeight="14" x14ac:dyDescent="0.25"/>
  <cols>
    <col min="1" max="1" width="15.453125" bestFit="1" customWidth="1"/>
    <col min="2" max="2" width="16.54296875" bestFit="1" customWidth="1"/>
    <col min="3" max="3" width="9.453125" bestFit="1" customWidth="1"/>
    <col min="4" max="4" width="4.453125" bestFit="1" customWidth="1"/>
    <col min="5" max="5" width="3.54296875" customWidth="1"/>
    <col min="6" max="6" width="14.6328125" bestFit="1" customWidth="1"/>
    <col min="7" max="7" width="15.453125" bestFit="1" customWidth="1"/>
    <col min="8" max="8" width="16.54296875" bestFit="1" customWidth="1"/>
    <col min="9" max="9" width="15.36328125" customWidth="1"/>
    <col min="10" max="10" width="14.1796875" bestFit="1" customWidth="1"/>
    <col min="11" max="12" width="9.453125" bestFit="1" customWidth="1"/>
    <col min="13" max="13" width="3.54296875" customWidth="1"/>
    <col min="14" max="14" width="14.6328125" bestFit="1" customWidth="1"/>
    <col min="15" max="15" width="17.81640625" bestFit="1" customWidth="1"/>
  </cols>
  <sheetData>
    <row r="2" spans="1:18" x14ac:dyDescent="0.25">
      <c r="A2" t="s">
        <v>2</v>
      </c>
      <c r="B2" t="s">
        <v>3</v>
      </c>
      <c r="C2" s="3" t="s">
        <v>4</v>
      </c>
      <c r="F2" s="10" t="s">
        <v>5</v>
      </c>
      <c r="G2" t="s">
        <v>6</v>
      </c>
      <c r="H2" t="s">
        <v>7</v>
      </c>
      <c r="J2" s="10" t="s">
        <v>8</v>
      </c>
      <c r="K2" t="s">
        <v>6</v>
      </c>
      <c r="L2" t="s">
        <v>7</v>
      </c>
      <c r="N2" s="10" t="s">
        <v>9</v>
      </c>
      <c r="O2" t="s">
        <v>10</v>
      </c>
    </row>
    <row r="3" spans="1:18" x14ac:dyDescent="0.25">
      <c r="A3" s="4">
        <v>947541.34999999672</v>
      </c>
      <c r="B3" s="4">
        <v>432740.69999999891</v>
      </c>
      <c r="F3" t="s">
        <v>11</v>
      </c>
      <c r="G3" s="4">
        <v>102848.55000000002</v>
      </c>
      <c r="H3" s="4">
        <v>49488.179999999986</v>
      </c>
      <c r="J3" t="s">
        <v>12</v>
      </c>
      <c r="K3" s="4">
        <v>164324.01000000004</v>
      </c>
      <c r="L3" s="4">
        <v>70449.83</v>
      </c>
      <c r="N3" t="s">
        <v>13</v>
      </c>
      <c r="O3" s="4">
        <v>291974.25000000006</v>
      </c>
    </row>
    <row r="4" spans="1:18" x14ac:dyDescent="0.25">
      <c r="A4" s="5">
        <f>GETPIVOTDATA("Sum of Sales",$A$2)</f>
        <v>947541.34999999672</v>
      </c>
      <c r="B4" s="5">
        <f>GETPIVOTDATA("Sum of Profit",$A$2)</f>
        <v>432740.69999999891</v>
      </c>
      <c r="C4" s="6">
        <f>B4/A4</f>
        <v>0.45669848603440938</v>
      </c>
      <c r="D4" s="7"/>
      <c r="F4" t="s">
        <v>14</v>
      </c>
      <c r="G4" s="4">
        <v>119548.75000000001</v>
      </c>
      <c r="H4" s="4">
        <v>52767.859999999986</v>
      </c>
      <c r="J4" t="s">
        <v>15</v>
      </c>
      <c r="K4" s="4">
        <v>181840.90000000005</v>
      </c>
      <c r="L4" s="4">
        <v>86462.160000000018</v>
      </c>
      <c r="N4" t="s">
        <v>16</v>
      </c>
      <c r="O4" s="4">
        <v>120652.39000000003</v>
      </c>
    </row>
    <row r="5" spans="1:18" x14ac:dyDescent="0.25">
      <c r="F5" t="s">
        <v>17</v>
      </c>
      <c r="G5" s="4">
        <v>133667.82000000004</v>
      </c>
      <c r="H5" s="4">
        <v>75647.92</v>
      </c>
      <c r="J5" t="s">
        <v>18</v>
      </c>
      <c r="K5" s="4">
        <v>183415.70000000007</v>
      </c>
      <c r="L5" s="4">
        <v>89048.650000000038</v>
      </c>
      <c r="N5" t="s">
        <v>19</v>
      </c>
      <c r="O5" s="4">
        <v>166915.47000000006</v>
      </c>
    </row>
    <row r="6" spans="1:18" x14ac:dyDescent="0.25">
      <c r="A6" s="10" t="s">
        <v>20</v>
      </c>
      <c r="B6" t="s">
        <v>6</v>
      </c>
      <c r="C6" t="s">
        <v>7</v>
      </c>
      <c r="F6" t="s">
        <v>21</v>
      </c>
      <c r="G6" s="4">
        <v>141381.39000000001</v>
      </c>
      <c r="H6" s="4">
        <v>49646.26999999999</v>
      </c>
      <c r="J6" t="s">
        <v>22</v>
      </c>
      <c r="K6" s="4">
        <v>188414.93000000008</v>
      </c>
      <c r="L6" s="4">
        <v>83474.310000000012</v>
      </c>
      <c r="N6" t="s">
        <v>23</v>
      </c>
      <c r="O6" s="4">
        <v>115298.58000000003</v>
      </c>
    </row>
    <row r="7" spans="1:18" x14ac:dyDescent="0.25">
      <c r="A7" t="s">
        <v>24</v>
      </c>
      <c r="B7" s="4">
        <v>109754.98000000004</v>
      </c>
      <c r="C7" s="4">
        <v>45036.169999999991</v>
      </c>
      <c r="F7" t="s">
        <v>25</v>
      </c>
      <c r="G7" s="4">
        <v>141411.59000000005</v>
      </c>
      <c r="H7" s="4">
        <v>73058.53</v>
      </c>
      <c r="J7" t="s">
        <v>26</v>
      </c>
      <c r="K7" s="4">
        <v>229545.81000000011</v>
      </c>
      <c r="L7" s="4">
        <v>103305.75000000006</v>
      </c>
      <c r="N7" t="s">
        <v>27</v>
      </c>
      <c r="O7" s="4">
        <v>8543.2099999999991</v>
      </c>
    </row>
    <row r="8" spans="1:18" x14ac:dyDescent="0.25">
      <c r="A8" t="s">
        <v>28</v>
      </c>
      <c r="B8" s="4">
        <v>94428.52</v>
      </c>
      <c r="C8" s="4">
        <v>38698.459999999992</v>
      </c>
      <c r="F8" t="s">
        <v>29</v>
      </c>
      <c r="G8" s="4">
        <v>143615.82000000004</v>
      </c>
      <c r="H8" s="4">
        <v>66714.679999999993</v>
      </c>
      <c r="J8" t="s">
        <v>30</v>
      </c>
      <c r="K8" s="4">
        <v>947541.35000000033</v>
      </c>
      <c r="L8" s="4">
        <v>432740.70000000013</v>
      </c>
      <c r="N8" t="s">
        <v>31</v>
      </c>
      <c r="O8" s="4">
        <v>119043.49000000002</v>
      </c>
    </row>
    <row r="9" spans="1:18" x14ac:dyDescent="0.25">
      <c r="A9" t="s">
        <v>32</v>
      </c>
      <c r="B9" s="4">
        <v>67042.47</v>
      </c>
      <c r="C9" s="4">
        <v>27638.149999999991</v>
      </c>
      <c r="F9" t="s">
        <v>33</v>
      </c>
      <c r="G9" s="4">
        <v>165067.43000000008</v>
      </c>
      <c r="H9" s="4">
        <v>65417.25999999998</v>
      </c>
      <c r="N9" t="s">
        <v>34</v>
      </c>
      <c r="O9" s="4">
        <v>125113.96000000005</v>
      </c>
      <c r="R9" s="4"/>
    </row>
    <row r="10" spans="1:18" x14ac:dyDescent="0.25">
      <c r="A10" t="s">
        <v>35</v>
      </c>
      <c r="B10" s="4">
        <v>113749.19000000003</v>
      </c>
      <c r="C10" s="4">
        <v>55218.589999999982</v>
      </c>
      <c r="F10" t="s">
        <v>30</v>
      </c>
      <c r="G10" s="4">
        <v>947541.35000000033</v>
      </c>
      <c r="H10" s="4">
        <v>432740.69999999995</v>
      </c>
      <c r="N10" t="s">
        <v>30</v>
      </c>
      <c r="O10" s="4">
        <v>947541.35000000021</v>
      </c>
      <c r="R10" s="4"/>
    </row>
    <row r="11" spans="1:18" x14ac:dyDescent="0.25">
      <c r="A11" t="s">
        <v>36</v>
      </c>
      <c r="B11" s="4">
        <v>49371.299999999996</v>
      </c>
      <c r="C11" s="4">
        <v>23163.94</v>
      </c>
      <c r="R11" s="4"/>
    </row>
    <row r="12" spans="1:18" x14ac:dyDescent="0.25">
      <c r="A12" t="s">
        <v>37</v>
      </c>
      <c r="B12" s="4">
        <v>107347.92000000001</v>
      </c>
      <c r="C12" s="4">
        <v>42949.62999999999</v>
      </c>
      <c r="F12" s="10" t="s">
        <v>9</v>
      </c>
      <c r="G12" t="s">
        <v>2</v>
      </c>
      <c r="H12" t="s">
        <v>3</v>
      </c>
      <c r="I12" s="26"/>
      <c r="R12" s="4"/>
    </row>
    <row r="13" spans="1:18" x14ac:dyDescent="0.25">
      <c r="A13" t="s">
        <v>38</v>
      </c>
      <c r="B13" s="4">
        <v>91445.420000000013</v>
      </c>
      <c r="C13" s="4">
        <v>44341.909999999996</v>
      </c>
      <c r="F13" t="s">
        <v>31</v>
      </c>
      <c r="G13" s="22">
        <v>119043.49000000002</v>
      </c>
      <c r="H13" s="22">
        <v>46836.929999999986</v>
      </c>
      <c r="I13" s="6"/>
      <c r="R13" s="4"/>
    </row>
    <row r="14" spans="1:18" x14ac:dyDescent="0.25">
      <c r="A14" t="s">
        <v>39</v>
      </c>
      <c r="B14" s="4">
        <v>60441.24</v>
      </c>
      <c r="C14" s="4">
        <v>32708.18</v>
      </c>
      <c r="F14" t="s">
        <v>19</v>
      </c>
      <c r="G14" s="22">
        <v>166915.47000000006</v>
      </c>
      <c r="H14" s="22">
        <v>78481.790000000008</v>
      </c>
      <c r="I14" s="6"/>
      <c r="R14" s="4"/>
    </row>
    <row r="15" spans="1:18" x14ac:dyDescent="0.25">
      <c r="A15" t="s">
        <v>40</v>
      </c>
      <c r="B15" s="4">
        <v>63268.74</v>
      </c>
      <c r="C15" s="4">
        <v>31108.89</v>
      </c>
      <c r="F15" t="s">
        <v>13</v>
      </c>
      <c r="G15" s="22">
        <v>291974.25000000006</v>
      </c>
      <c r="H15" s="22">
        <v>136372.06000000011</v>
      </c>
      <c r="I15" s="6"/>
      <c r="R15" s="4"/>
    </row>
    <row r="16" spans="1:18" x14ac:dyDescent="0.25">
      <c r="A16" t="s">
        <v>41</v>
      </c>
      <c r="B16" s="4">
        <v>84637.260000000009</v>
      </c>
      <c r="C16" s="4">
        <v>37008.109999999986</v>
      </c>
      <c r="F16" t="s">
        <v>34</v>
      </c>
      <c r="G16" s="22">
        <v>125113.96000000005</v>
      </c>
      <c r="H16" s="22">
        <v>52879.57999999998</v>
      </c>
      <c r="I16" s="6"/>
    </row>
    <row r="17" spans="1:12" x14ac:dyDescent="0.25">
      <c r="A17" t="s">
        <v>42</v>
      </c>
      <c r="B17" s="4">
        <v>61697.64</v>
      </c>
      <c r="C17" s="4">
        <v>34648.090000000004</v>
      </c>
      <c r="F17" t="s">
        <v>23</v>
      </c>
      <c r="G17" s="22">
        <v>115298.58000000003</v>
      </c>
      <c r="H17" s="22">
        <v>57952.589999999989</v>
      </c>
      <c r="I17" s="6"/>
    </row>
    <row r="18" spans="1:12" x14ac:dyDescent="0.25">
      <c r="A18" t="s">
        <v>43</v>
      </c>
      <c r="B18" s="4">
        <v>44356.67</v>
      </c>
      <c r="C18" s="4">
        <v>20220.579999999994</v>
      </c>
      <c r="F18" t="s">
        <v>16</v>
      </c>
      <c r="G18" s="22">
        <v>120652.39000000003</v>
      </c>
      <c r="H18" s="22">
        <v>57451.859999999986</v>
      </c>
      <c r="I18" s="6"/>
    </row>
    <row r="19" spans="1:12" x14ac:dyDescent="0.25">
      <c r="A19" t="s">
        <v>30</v>
      </c>
      <c r="B19" s="4">
        <v>947541.35000000021</v>
      </c>
      <c r="C19" s="4">
        <v>432740.69999999995</v>
      </c>
      <c r="F19" t="s">
        <v>27</v>
      </c>
      <c r="G19" s="22">
        <v>8543.2099999999991</v>
      </c>
      <c r="H19" s="22">
        <v>2765.89</v>
      </c>
      <c r="I19" s="6"/>
    </row>
    <row r="20" spans="1:12" x14ac:dyDescent="0.25">
      <c r="F20" t="s">
        <v>30</v>
      </c>
      <c r="G20" s="22">
        <v>947541.35000000033</v>
      </c>
      <c r="H20" s="22">
        <v>432740.70000000007</v>
      </c>
      <c r="L20" s="4"/>
    </row>
    <row r="21" spans="1:12" x14ac:dyDescent="0.25">
      <c r="L21" s="4"/>
    </row>
    <row r="22" spans="1:12" x14ac:dyDescent="0.25">
      <c r="L22" s="4"/>
    </row>
    <row r="23" spans="1:12" x14ac:dyDescent="0.25">
      <c r="L23" s="4"/>
    </row>
    <row r="24" spans="1:12" x14ac:dyDescent="0.25">
      <c r="L24" s="4"/>
    </row>
    <row r="25" spans="1:12" x14ac:dyDescent="0.25">
      <c r="L25" s="4"/>
    </row>
    <row r="26" spans="1:12" x14ac:dyDescent="0.25">
      <c r="L26" s="4"/>
    </row>
  </sheetData>
  <conditionalFormatting sqref="F12:G12 F13:F20">
    <cfRule type="iconSet" priority="1">
      <iconSet>
        <cfvo type="percent" val="0"/>
        <cfvo type="percent" val="10"/>
        <cfvo type="percent" val="25"/>
      </iconSet>
    </cfRule>
  </conditionalFormatting>
  <conditionalFormatting sqref="G12">
    <cfRule type="iconSet" priority="3">
      <iconSet iconSet="3TrafficLights2">
        <cfvo type="percent" val="0"/>
        <cfvo type="percent" val="33"/>
        <cfvo type="percent" val="67"/>
      </iconSet>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I205"/>
  <sheetViews>
    <sheetView topLeftCell="A2" zoomScale="85" zoomScaleNormal="85" workbookViewId="0">
      <selection activeCell="A2" sqref="A2"/>
    </sheetView>
  </sheetViews>
  <sheetFormatPr defaultColWidth="9" defaultRowHeight="14" x14ac:dyDescent="0.25"/>
  <cols>
    <col min="1" max="1" width="5.36328125" customWidth="1"/>
    <col min="2" max="2" width="10.6328125" customWidth="1"/>
    <col min="3" max="3" width="16.6328125" customWidth="1"/>
    <col min="4" max="4" width="17" customWidth="1"/>
    <col min="5" max="5" width="18.6328125" customWidth="1"/>
    <col min="6" max="6" width="12.54296875" customWidth="1"/>
    <col min="8" max="8" width="12" customWidth="1"/>
  </cols>
  <sheetData>
    <row r="3" spans="2:9" x14ac:dyDescent="0.25">
      <c r="B3" s="1" t="s">
        <v>20</v>
      </c>
      <c r="C3" s="1" t="s">
        <v>5</v>
      </c>
      <c r="D3" s="1" t="s">
        <v>8</v>
      </c>
      <c r="E3" s="1" t="s">
        <v>44</v>
      </c>
      <c r="F3" s="1" t="s">
        <v>9</v>
      </c>
      <c r="G3" s="1" t="s">
        <v>45</v>
      </c>
      <c r="H3" s="1" t="s">
        <v>46</v>
      </c>
      <c r="I3" t="s">
        <v>71</v>
      </c>
    </row>
    <row r="4" spans="2:9" x14ac:dyDescent="0.25">
      <c r="B4" t="s">
        <v>36</v>
      </c>
      <c r="C4" t="s">
        <v>21</v>
      </c>
      <c r="D4" t="s">
        <v>22</v>
      </c>
      <c r="E4" t="s">
        <v>47</v>
      </c>
      <c r="F4" t="s">
        <v>13</v>
      </c>
      <c r="G4">
        <v>1987.32</v>
      </c>
      <c r="H4">
        <v>1245.71</v>
      </c>
      <c r="I4" s="21">
        <f>Table1[[#This Row],[Profit]]/Table1[[#This Row],[Sales]]</f>
        <v>0.62682909647163021</v>
      </c>
    </row>
    <row r="5" spans="2:9" x14ac:dyDescent="0.25">
      <c r="B5" t="s">
        <v>42</v>
      </c>
      <c r="C5" t="s">
        <v>11</v>
      </c>
      <c r="D5" t="s">
        <v>15</v>
      </c>
      <c r="E5" t="s">
        <v>48</v>
      </c>
      <c r="F5" t="s">
        <v>16</v>
      </c>
      <c r="G5">
        <v>8124.56</v>
      </c>
      <c r="H5">
        <v>6421.89</v>
      </c>
      <c r="I5" s="21">
        <f>Table1[[#This Row],[Profit]]/Table1[[#This Row],[Sales]]</f>
        <v>0.79042926632334554</v>
      </c>
    </row>
    <row r="6" spans="2:9" x14ac:dyDescent="0.25">
      <c r="B6" t="s">
        <v>37</v>
      </c>
      <c r="C6" t="s">
        <v>14</v>
      </c>
      <c r="D6" t="s">
        <v>26</v>
      </c>
      <c r="E6" t="s">
        <v>49</v>
      </c>
      <c r="F6" t="s">
        <v>19</v>
      </c>
      <c r="G6">
        <v>8923.4699999999993</v>
      </c>
      <c r="H6">
        <v>4732.1499999999996</v>
      </c>
      <c r="I6" s="21">
        <f>Table1[[#This Row],[Profit]]/Table1[[#This Row],[Sales]]</f>
        <v>0.53030379437595465</v>
      </c>
    </row>
    <row r="7" spans="2:9" x14ac:dyDescent="0.25">
      <c r="B7" t="s">
        <v>43</v>
      </c>
      <c r="C7" t="s">
        <v>21</v>
      </c>
      <c r="D7" t="s">
        <v>12</v>
      </c>
      <c r="E7" t="s">
        <v>50</v>
      </c>
      <c r="F7" t="s">
        <v>23</v>
      </c>
      <c r="G7">
        <v>3124.59</v>
      </c>
      <c r="H7">
        <v>382.47</v>
      </c>
      <c r="I7" s="21">
        <f>Table1[[#This Row],[Profit]]/Table1[[#This Row],[Sales]]</f>
        <v>0.12240645972751625</v>
      </c>
    </row>
    <row r="8" spans="2:9" x14ac:dyDescent="0.25">
      <c r="B8" t="s">
        <v>28</v>
      </c>
      <c r="C8" t="s">
        <v>21</v>
      </c>
      <c r="D8" t="s">
        <v>15</v>
      </c>
      <c r="E8" t="s">
        <v>51</v>
      </c>
      <c r="F8" t="s">
        <v>27</v>
      </c>
      <c r="G8">
        <v>8543.2099999999991</v>
      </c>
      <c r="H8">
        <v>2765.89</v>
      </c>
      <c r="I8" s="21">
        <f>Table1[[#This Row],[Profit]]/Table1[[#This Row],[Sales]]</f>
        <v>0.32375301555270208</v>
      </c>
    </row>
    <row r="9" spans="2:9" x14ac:dyDescent="0.25">
      <c r="B9" t="s">
        <v>32</v>
      </c>
      <c r="C9" t="s">
        <v>33</v>
      </c>
      <c r="D9" t="s">
        <v>12</v>
      </c>
      <c r="E9" t="s">
        <v>52</v>
      </c>
      <c r="F9" t="s">
        <v>13</v>
      </c>
      <c r="G9">
        <v>2284.63</v>
      </c>
      <c r="H9">
        <v>118.92</v>
      </c>
      <c r="I9" s="21">
        <f>Table1[[#This Row],[Profit]]/Table1[[#This Row],[Sales]]</f>
        <v>5.2052192258702723E-2</v>
      </c>
    </row>
    <row r="10" spans="2:9" x14ac:dyDescent="0.25">
      <c r="B10" t="s">
        <v>28</v>
      </c>
      <c r="C10" t="s">
        <v>25</v>
      </c>
      <c r="D10" t="s">
        <v>26</v>
      </c>
      <c r="E10" t="s">
        <v>53</v>
      </c>
      <c r="F10" t="s">
        <v>31</v>
      </c>
      <c r="G10">
        <v>5876.34</v>
      </c>
      <c r="H10">
        <v>689.45</v>
      </c>
      <c r="I10" s="21">
        <f>Table1[[#This Row],[Profit]]/Table1[[#This Row],[Sales]]</f>
        <v>0.11732643107784778</v>
      </c>
    </row>
    <row r="11" spans="2:9" x14ac:dyDescent="0.25">
      <c r="B11" t="s">
        <v>42</v>
      </c>
      <c r="C11" t="s">
        <v>21</v>
      </c>
      <c r="D11" t="s">
        <v>18</v>
      </c>
      <c r="E11" t="s">
        <v>54</v>
      </c>
      <c r="F11" t="s">
        <v>16</v>
      </c>
      <c r="G11">
        <v>2654.87</v>
      </c>
      <c r="H11">
        <v>612.39</v>
      </c>
      <c r="I11" s="21">
        <f>Table1[[#This Row],[Profit]]/Table1[[#This Row],[Sales]]</f>
        <v>0.23066666164444963</v>
      </c>
    </row>
    <row r="12" spans="2:9" x14ac:dyDescent="0.25">
      <c r="B12" t="s">
        <v>24</v>
      </c>
      <c r="C12" t="s">
        <v>21</v>
      </c>
      <c r="D12" t="s">
        <v>22</v>
      </c>
      <c r="E12" t="s">
        <v>47</v>
      </c>
      <c r="F12" t="s">
        <v>23</v>
      </c>
      <c r="G12">
        <v>2987.65</v>
      </c>
      <c r="H12">
        <v>1024.73</v>
      </c>
      <c r="I12" s="21">
        <f>Table1[[#This Row],[Profit]]/Table1[[#This Row],[Sales]]</f>
        <v>0.34298863655381318</v>
      </c>
    </row>
    <row r="13" spans="2:9" x14ac:dyDescent="0.25">
      <c r="B13" t="s">
        <v>38</v>
      </c>
      <c r="C13" t="s">
        <v>29</v>
      </c>
      <c r="D13" t="s">
        <v>26</v>
      </c>
      <c r="E13" t="s">
        <v>53</v>
      </c>
      <c r="F13" t="s">
        <v>13</v>
      </c>
      <c r="G13">
        <v>9789.32</v>
      </c>
      <c r="H13">
        <v>6289.45</v>
      </c>
      <c r="I13" s="21">
        <f>Table1[[#This Row],[Profit]]/Table1[[#This Row],[Sales]]</f>
        <v>0.64248078518221896</v>
      </c>
    </row>
    <row r="14" spans="2:9" x14ac:dyDescent="0.25">
      <c r="B14" t="s">
        <v>35</v>
      </c>
      <c r="C14" t="s">
        <v>11</v>
      </c>
      <c r="D14" t="s">
        <v>18</v>
      </c>
      <c r="E14" t="s">
        <v>55</v>
      </c>
      <c r="F14" t="s">
        <v>13</v>
      </c>
      <c r="G14">
        <v>6578.41</v>
      </c>
      <c r="H14">
        <v>3956.28</v>
      </c>
      <c r="I14" s="21">
        <f>Table1[[#This Row],[Profit]]/Table1[[#This Row],[Sales]]</f>
        <v>0.60140368265279909</v>
      </c>
    </row>
    <row r="15" spans="2:9" x14ac:dyDescent="0.25">
      <c r="B15" t="s">
        <v>39</v>
      </c>
      <c r="C15" t="s">
        <v>33</v>
      </c>
      <c r="D15" t="s">
        <v>26</v>
      </c>
      <c r="E15" t="s">
        <v>56</v>
      </c>
      <c r="F15" t="s">
        <v>19</v>
      </c>
      <c r="G15">
        <v>1562.84</v>
      </c>
      <c r="H15">
        <v>1225.1600000000001</v>
      </c>
      <c r="I15" s="21">
        <f>Table1[[#This Row],[Profit]]/Table1[[#This Row],[Sales]]</f>
        <v>0.78393181643674348</v>
      </c>
    </row>
    <row r="16" spans="2:9" x14ac:dyDescent="0.25">
      <c r="B16" t="s">
        <v>36</v>
      </c>
      <c r="C16" t="s">
        <v>11</v>
      </c>
      <c r="D16" t="s">
        <v>18</v>
      </c>
      <c r="E16" t="s">
        <v>55</v>
      </c>
      <c r="F16" t="s">
        <v>19</v>
      </c>
      <c r="G16">
        <v>1024.68</v>
      </c>
      <c r="H16">
        <v>11.87</v>
      </c>
      <c r="I16" s="21">
        <f>Table1[[#This Row],[Profit]]/Table1[[#This Row],[Sales]]</f>
        <v>1.1584104305734472E-2</v>
      </c>
    </row>
    <row r="17" spans="2:9" x14ac:dyDescent="0.25">
      <c r="B17" t="s">
        <v>38</v>
      </c>
      <c r="C17" t="s">
        <v>21</v>
      </c>
      <c r="D17" t="s">
        <v>15</v>
      </c>
      <c r="E17" t="s">
        <v>57</v>
      </c>
      <c r="F17" t="s">
        <v>16</v>
      </c>
      <c r="G17">
        <v>6187.59</v>
      </c>
      <c r="H17">
        <v>2632.84</v>
      </c>
      <c r="I17" s="21">
        <f>Table1[[#This Row],[Profit]]/Table1[[#This Row],[Sales]]</f>
        <v>0.42550330581050133</v>
      </c>
    </row>
    <row r="18" spans="2:9" x14ac:dyDescent="0.25">
      <c r="B18" t="s">
        <v>36</v>
      </c>
      <c r="C18" t="s">
        <v>21</v>
      </c>
      <c r="D18" t="s">
        <v>18</v>
      </c>
      <c r="E18" t="s">
        <v>58</v>
      </c>
      <c r="F18" t="s">
        <v>23</v>
      </c>
      <c r="G18">
        <v>1145.28</v>
      </c>
      <c r="H18">
        <v>972.46</v>
      </c>
      <c r="I18" s="21">
        <f>Table1[[#This Row],[Profit]]/Table1[[#This Row],[Sales]]</f>
        <v>0.84910240290583971</v>
      </c>
    </row>
    <row r="19" spans="2:9" x14ac:dyDescent="0.25">
      <c r="B19" t="s">
        <v>24</v>
      </c>
      <c r="C19" t="s">
        <v>11</v>
      </c>
      <c r="D19" t="s">
        <v>26</v>
      </c>
      <c r="E19" t="s">
        <v>56</v>
      </c>
      <c r="F19" t="s">
        <v>13</v>
      </c>
      <c r="G19">
        <v>3218.47</v>
      </c>
      <c r="H19">
        <v>552.96</v>
      </c>
      <c r="I19" s="21">
        <f>Table1[[#This Row],[Profit]]/Table1[[#This Row],[Sales]]</f>
        <v>0.17180834371611359</v>
      </c>
    </row>
    <row r="20" spans="2:9" x14ac:dyDescent="0.25">
      <c r="B20" t="s">
        <v>24</v>
      </c>
      <c r="C20" t="s">
        <v>33</v>
      </c>
      <c r="D20" t="s">
        <v>12</v>
      </c>
      <c r="E20" t="s">
        <v>59</v>
      </c>
      <c r="F20" t="s">
        <v>13</v>
      </c>
      <c r="G20">
        <v>8145.27</v>
      </c>
      <c r="H20">
        <v>802.64</v>
      </c>
      <c r="I20" s="21">
        <f>Table1[[#This Row],[Profit]]/Table1[[#This Row],[Sales]]</f>
        <v>9.8540625418187477E-2</v>
      </c>
    </row>
    <row r="21" spans="2:9" x14ac:dyDescent="0.25">
      <c r="B21" t="s">
        <v>24</v>
      </c>
      <c r="C21" t="s">
        <v>33</v>
      </c>
      <c r="D21" t="s">
        <v>15</v>
      </c>
      <c r="E21" t="s">
        <v>60</v>
      </c>
      <c r="F21" t="s">
        <v>31</v>
      </c>
      <c r="G21">
        <v>438.92</v>
      </c>
      <c r="H21">
        <v>308.72000000000003</v>
      </c>
      <c r="I21" s="21">
        <f>Table1[[#This Row],[Profit]]/Table1[[#This Row],[Sales]]</f>
        <v>0.70336279959901582</v>
      </c>
    </row>
    <row r="22" spans="2:9" x14ac:dyDescent="0.25">
      <c r="B22" t="s">
        <v>36</v>
      </c>
      <c r="C22" t="s">
        <v>29</v>
      </c>
      <c r="D22" t="s">
        <v>26</v>
      </c>
      <c r="E22" t="s">
        <v>56</v>
      </c>
      <c r="F22" t="s">
        <v>23</v>
      </c>
      <c r="G22">
        <v>3512.48</v>
      </c>
      <c r="H22">
        <v>3142.75</v>
      </c>
      <c r="I22" s="21">
        <f>Table1[[#This Row],[Profit]]/Table1[[#This Row],[Sales]]</f>
        <v>0.89473819068008931</v>
      </c>
    </row>
    <row r="23" spans="2:9" x14ac:dyDescent="0.25">
      <c r="B23" t="s">
        <v>35</v>
      </c>
      <c r="C23" t="s">
        <v>11</v>
      </c>
      <c r="D23" t="s">
        <v>22</v>
      </c>
      <c r="E23" t="s">
        <v>61</v>
      </c>
      <c r="F23" t="s">
        <v>13</v>
      </c>
      <c r="G23">
        <v>1108.95</v>
      </c>
      <c r="H23">
        <v>858.39</v>
      </c>
      <c r="I23" s="21">
        <f>Table1[[#This Row],[Profit]]/Table1[[#This Row],[Sales]]</f>
        <v>0.77405653997024204</v>
      </c>
    </row>
    <row r="24" spans="2:9" x14ac:dyDescent="0.25">
      <c r="B24" t="s">
        <v>37</v>
      </c>
      <c r="C24" t="s">
        <v>29</v>
      </c>
      <c r="D24" t="s">
        <v>22</v>
      </c>
      <c r="E24" t="s">
        <v>47</v>
      </c>
      <c r="F24" t="s">
        <v>34</v>
      </c>
      <c r="G24">
        <v>2328.7600000000002</v>
      </c>
      <c r="H24">
        <v>245.28</v>
      </c>
      <c r="I24" s="21">
        <f>Table1[[#This Row],[Profit]]/Table1[[#This Row],[Sales]]</f>
        <v>0.10532643982205121</v>
      </c>
    </row>
    <row r="25" spans="2:9" x14ac:dyDescent="0.25">
      <c r="B25" t="s">
        <v>43</v>
      </c>
      <c r="C25" t="s">
        <v>33</v>
      </c>
      <c r="D25" t="s">
        <v>15</v>
      </c>
      <c r="E25" t="s">
        <v>48</v>
      </c>
      <c r="F25" t="s">
        <v>23</v>
      </c>
      <c r="G25">
        <v>7824.63</v>
      </c>
      <c r="H25">
        <v>6038.47</v>
      </c>
      <c r="I25" s="21">
        <f>Table1[[#This Row],[Profit]]/Table1[[#This Row],[Sales]]</f>
        <v>0.77172594742499012</v>
      </c>
    </row>
    <row r="26" spans="2:9" x14ac:dyDescent="0.25">
      <c r="B26" t="s">
        <v>32</v>
      </c>
      <c r="C26" t="s">
        <v>17</v>
      </c>
      <c r="D26" t="s">
        <v>18</v>
      </c>
      <c r="E26" t="s">
        <v>62</v>
      </c>
      <c r="F26" t="s">
        <v>23</v>
      </c>
      <c r="G26">
        <v>3356.28</v>
      </c>
      <c r="H26">
        <v>1887.45</v>
      </c>
      <c r="I26" s="21">
        <f>Table1[[#This Row],[Profit]]/Table1[[#This Row],[Sales]]</f>
        <v>0.56236368836926598</v>
      </c>
    </row>
    <row r="27" spans="2:9" x14ac:dyDescent="0.25">
      <c r="B27" t="s">
        <v>35</v>
      </c>
      <c r="C27" t="s">
        <v>14</v>
      </c>
      <c r="D27" t="s">
        <v>22</v>
      </c>
      <c r="E27" t="s">
        <v>63</v>
      </c>
      <c r="F27" t="s">
        <v>13</v>
      </c>
      <c r="G27">
        <v>1318.42</v>
      </c>
      <c r="H27">
        <v>716.35</v>
      </c>
      <c r="I27" s="21">
        <f>Table1[[#This Row],[Profit]]/Table1[[#This Row],[Sales]]</f>
        <v>0.54333975516148114</v>
      </c>
    </row>
    <row r="28" spans="2:9" x14ac:dyDescent="0.25">
      <c r="B28" t="s">
        <v>43</v>
      </c>
      <c r="C28" t="s">
        <v>33</v>
      </c>
      <c r="D28" t="s">
        <v>15</v>
      </c>
      <c r="E28" t="s">
        <v>51</v>
      </c>
      <c r="F28" t="s">
        <v>31</v>
      </c>
      <c r="G28">
        <v>5128.76</v>
      </c>
      <c r="H28">
        <v>3205.28</v>
      </c>
      <c r="I28" s="21">
        <f>Table1[[#This Row],[Profit]]/Table1[[#This Row],[Sales]]</f>
        <v>0.62496197911385987</v>
      </c>
    </row>
    <row r="29" spans="2:9" x14ac:dyDescent="0.25">
      <c r="B29" t="s">
        <v>41</v>
      </c>
      <c r="C29" t="s">
        <v>21</v>
      </c>
      <c r="D29" t="s">
        <v>26</v>
      </c>
      <c r="E29" t="s">
        <v>64</v>
      </c>
      <c r="F29" t="s">
        <v>16</v>
      </c>
      <c r="G29">
        <v>8012.47</v>
      </c>
      <c r="H29">
        <v>5912.34</v>
      </c>
      <c r="I29" s="21">
        <f>Table1[[#This Row],[Profit]]/Table1[[#This Row],[Sales]]</f>
        <v>0.73789231036122449</v>
      </c>
    </row>
    <row r="30" spans="2:9" x14ac:dyDescent="0.25">
      <c r="B30" t="s">
        <v>38</v>
      </c>
      <c r="C30" t="s">
        <v>14</v>
      </c>
      <c r="D30" t="s">
        <v>26</v>
      </c>
      <c r="E30" t="s">
        <v>53</v>
      </c>
      <c r="F30" t="s">
        <v>31</v>
      </c>
      <c r="G30">
        <v>5954.28</v>
      </c>
      <c r="H30">
        <v>3856.47</v>
      </c>
      <c r="I30" s="21">
        <f>Table1[[#This Row],[Profit]]/Table1[[#This Row],[Sales]]</f>
        <v>0.6476803240694089</v>
      </c>
    </row>
    <row r="31" spans="2:9" x14ac:dyDescent="0.25">
      <c r="B31" t="s">
        <v>37</v>
      </c>
      <c r="C31" t="s">
        <v>21</v>
      </c>
      <c r="D31" t="s">
        <v>22</v>
      </c>
      <c r="E31" t="s">
        <v>65</v>
      </c>
      <c r="F31" t="s">
        <v>31</v>
      </c>
      <c r="G31">
        <v>6238.45</v>
      </c>
      <c r="H31">
        <v>565.28</v>
      </c>
      <c r="I31" s="21">
        <f>Table1[[#This Row],[Profit]]/Table1[[#This Row],[Sales]]</f>
        <v>9.0612251440662345E-2</v>
      </c>
    </row>
    <row r="32" spans="2:9" x14ac:dyDescent="0.25">
      <c r="B32" t="s">
        <v>36</v>
      </c>
      <c r="C32" t="s">
        <v>21</v>
      </c>
      <c r="D32" t="s">
        <v>15</v>
      </c>
      <c r="E32" t="s">
        <v>48</v>
      </c>
      <c r="F32" t="s">
        <v>13</v>
      </c>
      <c r="G32">
        <v>1654.28</v>
      </c>
      <c r="H32">
        <v>1362.84</v>
      </c>
      <c r="I32" s="21">
        <f>Table1[[#This Row],[Profit]]/Table1[[#This Row],[Sales]]</f>
        <v>0.82382667988490454</v>
      </c>
    </row>
    <row r="33" spans="2:9" x14ac:dyDescent="0.25">
      <c r="B33" t="s">
        <v>40</v>
      </c>
      <c r="C33" t="s">
        <v>33</v>
      </c>
      <c r="D33" t="s">
        <v>26</v>
      </c>
      <c r="E33" t="s">
        <v>53</v>
      </c>
      <c r="F33" t="s">
        <v>19</v>
      </c>
      <c r="G33">
        <v>5512.64</v>
      </c>
      <c r="H33">
        <v>279.85000000000002</v>
      </c>
      <c r="I33" s="21">
        <f>Table1[[#This Row],[Profit]]/Table1[[#This Row],[Sales]]</f>
        <v>5.076515063563012E-2</v>
      </c>
    </row>
    <row r="34" spans="2:9" x14ac:dyDescent="0.25">
      <c r="B34" t="s">
        <v>37</v>
      </c>
      <c r="C34" t="s">
        <v>17</v>
      </c>
      <c r="D34" t="s">
        <v>15</v>
      </c>
      <c r="E34" t="s">
        <v>57</v>
      </c>
      <c r="F34" t="s">
        <v>13</v>
      </c>
      <c r="G34">
        <v>1208.5899999999999</v>
      </c>
      <c r="H34">
        <v>462.83</v>
      </c>
      <c r="I34" s="21">
        <f>Table1[[#This Row],[Profit]]/Table1[[#This Row],[Sales]]</f>
        <v>0.38295038019510341</v>
      </c>
    </row>
    <row r="35" spans="2:9" x14ac:dyDescent="0.25">
      <c r="B35" t="s">
        <v>35</v>
      </c>
      <c r="C35" t="s">
        <v>14</v>
      </c>
      <c r="D35" t="s">
        <v>12</v>
      </c>
      <c r="E35" t="s">
        <v>66</v>
      </c>
      <c r="F35" t="s">
        <v>13</v>
      </c>
      <c r="G35">
        <v>3598.47</v>
      </c>
      <c r="H35">
        <v>2154.62</v>
      </c>
      <c r="I35" s="21">
        <f>Table1[[#This Row],[Profit]]/Table1[[#This Row],[Sales]]</f>
        <v>0.59876002856769683</v>
      </c>
    </row>
    <row r="36" spans="2:9" x14ac:dyDescent="0.25">
      <c r="B36" t="s">
        <v>32</v>
      </c>
      <c r="C36" t="s">
        <v>33</v>
      </c>
      <c r="D36" t="s">
        <v>26</v>
      </c>
      <c r="E36" t="s">
        <v>53</v>
      </c>
      <c r="F36" t="s">
        <v>16</v>
      </c>
      <c r="G36">
        <v>9187.59</v>
      </c>
      <c r="H36">
        <v>3158.24</v>
      </c>
      <c r="I36" s="21">
        <f>Table1[[#This Row],[Profit]]/Table1[[#This Row],[Sales]]</f>
        <v>0.34375064625217272</v>
      </c>
    </row>
    <row r="37" spans="2:9" x14ac:dyDescent="0.25">
      <c r="B37" t="s">
        <v>35</v>
      </c>
      <c r="C37" t="s">
        <v>33</v>
      </c>
      <c r="D37" t="s">
        <v>22</v>
      </c>
      <c r="E37" t="s">
        <v>63</v>
      </c>
      <c r="F37" t="s">
        <v>13</v>
      </c>
      <c r="G37">
        <v>2678.64</v>
      </c>
      <c r="H37">
        <v>438.92</v>
      </c>
      <c r="I37" s="21">
        <f>Table1[[#This Row],[Profit]]/Table1[[#This Row],[Sales]]</f>
        <v>0.16385927186930682</v>
      </c>
    </row>
    <row r="38" spans="2:9" x14ac:dyDescent="0.25">
      <c r="B38" t="s">
        <v>24</v>
      </c>
      <c r="C38" t="s">
        <v>17</v>
      </c>
      <c r="D38" t="s">
        <v>22</v>
      </c>
      <c r="E38" t="s">
        <v>65</v>
      </c>
      <c r="F38" t="s">
        <v>23</v>
      </c>
      <c r="G38">
        <v>3654.28</v>
      </c>
      <c r="H38">
        <v>2150.4699999999998</v>
      </c>
      <c r="I38" s="21">
        <f>Table1[[#This Row],[Profit]]/Table1[[#This Row],[Sales]]</f>
        <v>0.58847980997624694</v>
      </c>
    </row>
    <row r="39" spans="2:9" x14ac:dyDescent="0.25">
      <c r="B39" t="s">
        <v>24</v>
      </c>
      <c r="C39" t="s">
        <v>25</v>
      </c>
      <c r="D39" t="s">
        <v>12</v>
      </c>
      <c r="E39" t="s">
        <v>66</v>
      </c>
      <c r="F39" t="s">
        <v>31</v>
      </c>
      <c r="G39">
        <v>5358.47</v>
      </c>
      <c r="H39">
        <v>2178.92</v>
      </c>
      <c r="I39" s="21">
        <f>Table1[[#This Row],[Profit]]/Table1[[#This Row],[Sales]]</f>
        <v>0.40663099728094027</v>
      </c>
    </row>
    <row r="40" spans="2:9" x14ac:dyDescent="0.25">
      <c r="B40" t="s">
        <v>37</v>
      </c>
      <c r="C40" t="s">
        <v>17</v>
      </c>
      <c r="D40" t="s">
        <v>22</v>
      </c>
      <c r="E40" t="s">
        <v>61</v>
      </c>
      <c r="F40" t="s">
        <v>34</v>
      </c>
      <c r="G40">
        <v>7375.64</v>
      </c>
      <c r="H40">
        <v>4368.47</v>
      </c>
      <c r="I40" s="21">
        <f>Table1[[#This Row],[Profit]]/Table1[[#This Row],[Sales]]</f>
        <v>0.59228351709139815</v>
      </c>
    </row>
    <row r="41" spans="2:9" x14ac:dyDescent="0.25">
      <c r="B41" t="s">
        <v>32</v>
      </c>
      <c r="C41" t="s">
        <v>14</v>
      </c>
      <c r="D41" t="s">
        <v>22</v>
      </c>
      <c r="E41" t="s">
        <v>61</v>
      </c>
      <c r="F41" t="s">
        <v>34</v>
      </c>
      <c r="G41">
        <v>3189.75</v>
      </c>
      <c r="H41">
        <v>1476.53</v>
      </c>
      <c r="I41" s="21">
        <f>Table1[[#This Row],[Profit]]/Table1[[#This Row],[Sales]]</f>
        <v>0.46289834626538129</v>
      </c>
    </row>
    <row r="42" spans="2:9" x14ac:dyDescent="0.25">
      <c r="B42" t="s">
        <v>28</v>
      </c>
      <c r="C42" t="s">
        <v>17</v>
      </c>
      <c r="D42" t="s">
        <v>18</v>
      </c>
      <c r="E42" t="s">
        <v>54</v>
      </c>
      <c r="F42" t="s">
        <v>16</v>
      </c>
      <c r="G42">
        <v>6258.34</v>
      </c>
      <c r="H42">
        <v>3842.16</v>
      </c>
      <c r="I42" s="21">
        <f>Table1[[#This Row],[Profit]]/Table1[[#This Row],[Sales]]</f>
        <v>0.61392637664300753</v>
      </c>
    </row>
    <row r="43" spans="2:9" x14ac:dyDescent="0.25">
      <c r="B43" t="s">
        <v>40</v>
      </c>
      <c r="C43" t="s">
        <v>29</v>
      </c>
      <c r="D43" t="s">
        <v>22</v>
      </c>
      <c r="E43" t="s">
        <v>65</v>
      </c>
      <c r="F43" t="s">
        <v>34</v>
      </c>
      <c r="G43">
        <v>9482.73</v>
      </c>
      <c r="H43">
        <v>3802.15</v>
      </c>
      <c r="I43" s="21">
        <f>Table1[[#This Row],[Profit]]/Table1[[#This Row],[Sales]]</f>
        <v>0.40095521015572522</v>
      </c>
    </row>
    <row r="44" spans="2:9" x14ac:dyDescent="0.25">
      <c r="B44" t="s">
        <v>43</v>
      </c>
      <c r="C44" t="s">
        <v>33</v>
      </c>
      <c r="D44" t="s">
        <v>15</v>
      </c>
      <c r="E44" t="s">
        <v>48</v>
      </c>
      <c r="F44" t="s">
        <v>16</v>
      </c>
      <c r="G44">
        <v>3587.59</v>
      </c>
      <c r="H44">
        <v>3152.64</v>
      </c>
      <c r="I44" s="21">
        <f>Table1[[#This Row],[Profit]]/Table1[[#This Row],[Sales]]</f>
        <v>0.87876262337669575</v>
      </c>
    </row>
    <row r="45" spans="2:9" x14ac:dyDescent="0.25">
      <c r="B45" t="s">
        <v>38</v>
      </c>
      <c r="C45" t="s">
        <v>29</v>
      </c>
      <c r="D45" t="s">
        <v>26</v>
      </c>
      <c r="E45" t="s">
        <v>56</v>
      </c>
      <c r="F45" t="s">
        <v>13</v>
      </c>
      <c r="G45">
        <v>6628.64</v>
      </c>
      <c r="H45">
        <v>4275.38</v>
      </c>
      <c r="I45" s="21">
        <f>Table1[[#This Row],[Profit]]/Table1[[#This Row],[Sales]]</f>
        <v>0.6449860001448261</v>
      </c>
    </row>
    <row r="46" spans="2:9" x14ac:dyDescent="0.25">
      <c r="B46" t="s">
        <v>32</v>
      </c>
      <c r="C46" t="s">
        <v>17</v>
      </c>
      <c r="D46" t="s">
        <v>12</v>
      </c>
      <c r="E46" t="s">
        <v>52</v>
      </c>
      <c r="F46" t="s">
        <v>13</v>
      </c>
      <c r="G46">
        <v>6238.47</v>
      </c>
      <c r="H46">
        <v>720.58</v>
      </c>
      <c r="I46" s="21">
        <f>Table1[[#This Row],[Profit]]/Table1[[#This Row],[Sales]]</f>
        <v>0.11550588525712234</v>
      </c>
    </row>
    <row r="47" spans="2:9" x14ac:dyDescent="0.25">
      <c r="B47" t="s">
        <v>36</v>
      </c>
      <c r="C47" t="s">
        <v>14</v>
      </c>
      <c r="D47" t="s">
        <v>22</v>
      </c>
      <c r="E47" t="s">
        <v>65</v>
      </c>
      <c r="F47" t="s">
        <v>19</v>
      </c>
      <c r="G47">
        <v>9645.2800000000007</v>
      </c>
      <c r="H47">
        <v>6905.47</v>
      </c>
      <c r="I47" s="21">
        <f>Table1[[#This Row],[Profit]]/Table1[[#This Row],[Sales]]</f>
        <v>0.71594292752517297</v>
      </c>
    </row>
    <row r="48" spans="2:9" x14ac:dyDescent="0.25">
      <c r="B48" t="s">
        <v>28</v>
      </c>
      <c r="C48" t="s">
        <v>33</v>
      </c>
      <c r="D48" t="s">
        <v>15</v>
      </c>
      <c r="E48" t="s">
        <v>60</v>
      </c>
      <c r="F48" t="s">
        <v>13</v>
      </c>
      <c r="G48">
        <v>5298.47</v>
      </c>
      <c r="H48">
        <v>1265.8399999999999</v>
      </c>
      <c r="I48" s="21">
        <f>Table1[[#This Row],[Profit]]/Table1[[#This Row],[Sales]]</f>
        <v>0.23890670325584554</v>
      </c>
    </row>
    <row r="49" spans="2:9" x14ac:dyDescent="0.25">
      <c r="B49" t="s">
        <v>38</v>
      </c>
      <c r="C49" t="s">
        <v>25</v>
      </c>
      <c r="D49" t="s">
        <v>18</v>
      </c>
      <c r="E49" t="s">
        <v>62</v>
      </c>
      <c r="F49" t="s">
        <v>34</v>
      </c>
      <c r="G49">
        <v>2228.64</v>
      </c>
      <c r="H49">
        <v>1779.45</v>
      </c>
      <c r="I49" s="21">
        <f>Table1[[#This Row],[Profit]]/Table1[[#This Row],[Sales]]</f>
        <v>0.79844658625888443</v>
      </c>
    </row>
    <row r="50" spans="2:9" x14ac:dyDescent="0.25">
      <c r="B50" t="s">
        <v>42</v>
      </c>
      <c r="C50" t="s">
        <v>29</v>
      </c>
      <c r="D50" t="s">
        <v>18</v>
      </c>
      <c r="E50" t="s">
        <v>58</v>
      </c>
      <c r="F50" t="s">
        <v>19</v>
      </c>
      <c r="G50">
        <v>2589.4699999999998</v>
      </c>
      <c r="H50">
        <v>978.64</v>
      </c>
      <c r="I50" s="21">
        <f>Table1[[#This Row],[Profit]]/Table1[[#This Row],[Sales]]</f>
        <v>0.37793061900697827</v>
      </c>
    </row>
    <row r="51" spans="2:9" x14ac:dyDescent="0.25">
      <c r="B51" t="s">
        <v>39</v>
      </c>
      <c r="C51" t="s">
        <v>17</v>
      </c>
      <c r="D51" t="s">
        <v>26</v>
      </c>
      <c r="E51" t="s">
        <v>67</v>
      </c>
      <c r="F51" t="s">
        <v>34</v>
      </c>
      <c r="G51">
        <v>6978.24</v>
      </c>
      <c r="H51">
        <v>4972.1499999999996</v>
      </c>
      <c r="I51" s="21">
        <f>Table1[[#This Row],[Profit]]/Table1[[#This Row],[Sales]]</f>
        <v>0.7125220686018251</v>
      </c>
    </row>
    <row r="52" spans="2:9" x14ac:dyDescent="0.25">
      <c r="B52" t="s">
        <v>24</v>
      </c>
      <c r="C52" t="s">
        <v>25</v>
      </c>
      <c r="D52" t="s">
        <v>18</v>
      </c>
      <c r="E52" t="s">
        <v>62</v>
      </c>
      <c r="F52" t="s">
        <v>23</v>
      </c>
      <c r="G52">
        <v>5187.59</v>
      </c>
      <c r="H52">
        <v>4087.24</v>
      </c>
      <c r="I52" s="21">
        <f>Table1[[#This Row],[Profit]]/Table1[[#This Row],[Sales]]</f>
        <v>0.78788801736451797</v>
      </c>
    </row>
    <row r="53" spans="2:9" x14ac:dyDescent="0.25">
      <c r="B53" t="s">
        <v>24</v>
      </c>
      <c r="C53" t="s">
        <v>29</v>
      </c>
      <c r="D53" t="s">
        <v>18</v>
      </c>
      <c r="E53" t="s">
        <v>54</v>
      </c>
      <c r="F53" t="s">
        <v>19</v>
      </c>
      <c r="G53">
        <v>8398.4699999999993</v>
      </c>
      <c r="H53">
        <v>4258.6400000000003</v>
      </c>
      <c r="I53" s="21">
        <f>Table1[[#This Row],[Profit]]/Table1[[#This Row],[Sales]]</f>
        <v>0.50707331216281071</v>
      </c>
    </row>
    <row r="54" spans="2:9" x14ac:dyDescent="0.25">
      <c r="B54" t="s">
        <v>37</v>
      </c>
      <c r="C54" t="s">
        <v>17</v>
      </c>
      <c r="D54" t="s">
        <v>26</v>
      </c>
      <c r="E54" t="s">
        <v>64</v>
      </c>
      <c r="F54" t="s">
        <v>34</v>
      </c>
      <c r="G54">
        <v>2918.47</v>
      </c>
      <c r="H54">
        <v>633.85</v>
      </c>
      <c r="I54" s="21">
        <f>Table1[[#This Row],[Profit]]/Table1[[#This Row],[Sales]]</f>
        <v>0.21718571717372462</v>
      </c>
    </row>
    <row r="55" spans="2:9" x14ac:dyDescent="0.25">
      <c r="B55" t="s">
        <v>28</v>
      </c>
      <c r="C55" t="s">
        <v>25</v>
      </c>
      <c r="D55" t="s">
        <v>18</v>
      </c>
      <c r="E55" t="s">
        <v>62</v>
      </c>
      <c r="F55" t="s">
        <v>34</v>
      </c>
      <c r="G55">
        <v>8638.4699999999993</v>
      </c>
      <c r="H55">
        <v>3898.24</v>
      </c>
      <c r="I55" s="21">
        <f>Table1[[#This Row],[Profit]]/Table1[[#This Row],[Sales]]</f>
        <v>0.45126509671272808</v>
      </c>
    </row>
    <row r="56" spans="2:9" x14ac:dyDescent="0.25">
      <c r="B56" t="s">
        <v>38</v>
      </c>
      <c r="C56" t="s">
        <v>29</v>
      </c>
      <c r="D56" t="s">
        <v>15</v>
      </c>
      <c r="E56" t="s">
        <v>57</v>
      </c>
      <c r="F56" t="s">
        <v>13</v>
      </c>
      <c r="G56">
        <v>3478.59</v>
      </c>
      <c r="H56">
        <v>2312.4699999999998</v>
      </c>
      <c r="I56" s="21">
        <f>Table1[[#This Row],[Profit]]/Table1[[#This Row],[Sales]]</f>
        <v>0.66477222092859456</v>
      </c>
    </row>
    <row r="57" spans="2:9" x14ac:dyDescent="0.25">
      <c r="B57" t="s">
        <v>40</v>
      </c>
      <c r="C57" t="s">
        <v>11</v>
      </c>
      <c r="D57" t="s">
        <v>26</v>
      </c>
      <c r="E57" t="s">
        <v>56</v>
      </c>
      <c r="F57" t="s">
        <v>34</v>
      </c>
      <c r="G57">
        <v>2632.47</v>
      </c>
      <c r="H57">
        <v>1462.85</v>
      </c>
      <c r="I57" s="21">
        <f>Table1[[#This Row],[Profit]]/Table1[[#This Row],[Sales]]</f>
        <v>0.55569484172659134</v>
      </c>
    </row>
    <row r="58" spans="2:9" x14ac:dyDescent="0.25">
      <c r="B58" t="s">
        <v>32</v>
      </c>
      <c r="C58" t="s">
        <v>21</v>
      </c>
      <c r="D58" t="s">
        <v>12</v>
      </c>
      <c r="E58" t="s">
        <v>68</v>
      </c>
      <c r="F58" t="s">
        <v>13</v>
      </c>
      <c r="G58">
        <v>9589.4699999999993</v>
      </c>
      <c r="H58">
        <v>6942.15</v>
      </c>
      <c r="I58" s="21">
        <f>Table1[[#This Row],[Profit]]/Table1[[#This Row],[Sales]]</f>
        <v>0.7239346908640415</v>
      </c>
    </row>
    <row r="59" spans="2:9" x14ac:dyDescent="0.25">
      <c r="B59" t="s">
        <v>42</v>
      </c>
      <c r="C59" t="s">
        <v>33</v>
      </c>
      <c r="D59" t="s">
        <v>15</v>
      </c>
      <c r="E59" t="s">
        <v>48</v>
      </c>
      <c r="F59" t="s">
        <v>13</v>
      </c>
      <c r="G59">
        <v>5198.47</v>
      </c>
      <c r="H59">
        <v>1555.84</v>
      </c>
      <c r="I59" s="21">
        <f>Table1[[#This Row],[Profit]]/Table1[[#This Row],[Sales]]</f>
        <v>0.29928805975604356</v>
      </c>
    </row>
    <row r="60" spans="2:9" x14ac:dyDescent="0.25">
      <c r="B60" t="s">
        <v>35</v>
      </c>
      <c r="C60" t="s">
        <v>11</v>
      </c>
      <c r="D60" t="s">
        <v>18</v>
      </c>
      <c r="E60" t="s">
        <v>54</v>
      </c>
      <c r="F60" t="s">
        <v>13</v>
      </c>
      <c r="G60">
        <v>9378.59</v>
      </c>
      <c r="H60">
        <v>6624.85</v>
      </c>
      <c r="I60" s="21">
        <f>Table1[[#This Row],[Profit]]/Table1[[#This Row],[Sales]]</f>
        <v>0.70638017015350929</v>
      </c>
    </row>
    <row r="61" spans="2:9" x14ac:dyDescent="0.25">
      <c r="B61" t="s">
        <v>24</v>
      </c>
      <c r="C61" t="s">
        <v>33</v>
      </c>
      <c r="D61" t="s">
        <v>18</v>
      </c>
      <c r="E61" t="s">
        <v>54</v>
      </c>
      <c r="F61" t="s">
        <v>16</v>
      </c>
      <c r="G61">
        <v>8789.4699999999993</v>
      </c>
      <c r="H61">
        <v>4195.38</v>
      </c>
      <c r="I61" s="21">
        <f>Table1[[#This Row],[Profit]]/Table1[[#This Row],[Sales]]</f>
        <v>0.47731888270851375</v>
      </c>
    </row>
    <row r="62" spans="2:9" x14ac:dyDescent="0.25">
      <c r="B62" t="s">
        <v>28</v>
      </c>
      <c r="C62" t="s">
        <v>21</v>
      </c>
      <c r="D62" t="s">
        <v>15</v>
      </c>
      <c r="E62" t="s">
        <v>60</v>
      </c>
      <c r="F62" t="s">
        <v>13</v>
      </c>
      <c r="G62">
        <v>592.47</v>
      </c>
      <c r="H62">
        <v>78.45</v>
      </c>
      <c r="I62" s="21">
        <f>Table1[[#This Row],[Profit]]/Table1[[#This Row],[Sales]]</f>
        <v>0.13241176768443971</v>
      </c>
    </row>
    <row r="63" spans="2:9" x14ac:dyDescent="0.25">
      <c r="B63" t="s">
        <v>38</v>
      </c>
      <c r="C63" t="s">
        <v>11</v>
      </c>
      <c r="D63" t="s">
        <v>12</v>
      </c>
      <c r="E63" t="s">
        <v>66</v>
      </c>
      <c r="F63" t="s">
        <v>13</v>
      </c>
      <c r="G63">
        <v>1212.8499999999999</v>
      </c>
      <c r="H63">
        <v>336.47</v>
      </c>
      <c r="I63" s="21">
        <f>Table1[[#This Row],[Profit]]/Table1[[#This Row],[Sales]]</f>
        <v>0.27742095065341965</v>
      </c>
    </row>
    <row r="64" spans="2:9" x14ac:dyDescent="0.25">
      <c r="B64" t="s">
        <v>37</v>
      </c>
      <c r="C64" t="s">
        <v>21</v>
      </c>
      <c r="D64" t="s">
        <v>18</v>
      </c>
      <c r="E64" t="s">
        <v>58</v>
      </c>
      <c r="F64" t="s">
        <v>19</v>
      </c>
      <c r="G64">
        <v>7048.47</v>
      </c>
      <c r="H64">
        <v>204.85</v>
      </c>
      <c r="I64" s="21">
        <f>Table1[[#This Row],[Profit]]/Table1[[#This Row],[Sales]]</f>
        <v>2.9063044887755782E-2</v>
      </c>
    </row>
    <row r="65" spans="2:9" x14ac:dyDescent="0.25">
      <c r="B65" t="s">
        <v>40</v>
      </c>
      <c r="C65" t="s">
        <v>25</v>
      </c>
      <c r="D65" t="s">
        <v>18</v>
      </c>
      <c r="E65" t="s">
        <v>54</v>
      </c>
      <c r="F65" t="s">
        <v>31</v>
      </c>
      <c r="G65">
        <v>7358.47</v>
      </c>
      <c r="H65">
        <v>4802.8500000000004</v>
      </c>
      <c r="I65" s="21">
        <f>Table1[[#This Row],[Profit]]/Table1[[#This Row],[Sales]]</f>
        <v>0.65269682420394459</v>
      </c>
    </row>
    <row r="66" spans="2:9" x14ac:dyDescent="0.25">
      <c r="B66" t="s">
        <v>36</v>
      </c>
      <c r="C66" t="s">
        <v>25</v>
      </c>
      <c r="D66" t="s">
        <v>26</v>
      </c>
      <c r="E66" t="s">
        <v>56</v>
      </c>
      <c r="F66" t="s">
        <v>34</v>
      </c>
      <c r="G66">
        <v>2472.85</v>
      </c>
      <c r="H66">
        <v>1526.47</v>
      </c>
      <c r="I66" s="21">
        <f>Table1[[#This Row],[Profit]]/Table1[[#This Row],[Sales]]</f>
        <v>0.61729178882665758</v>
      </c>
    </row>
    <row r="67" spans="2:9" x14ac:dyDescent="0.25">
      <c r="B67" t="s">
        <v>36</v>
      </c>
      <c r="C67" t="s">
        <v>21</v>
      </c>
      <c r="D67" t="s">
        <v>12</v>
      </c>
      <c r="E67" t="s">
        <v>66</v>
      </c>
      <c r="F67" t="s">
        <v>13</v>
      </c>
      <c r="G67">
        <v>2258.4699999999998</v>
      </c>
      <c r="H67">
        <v>287.14999999999998</v>
      </c>
      <c r="I67" s="21">
        <f>Table1[[#This Row],[Profit]]/Table1[[#This Row],[Sales]]</f>
        <v>0.12714359721404314</v>
      </c>
    </row>
    <row r="68" spans="2:9" x14ac:dyDescent="0.25">
      <c r="B68" t="s">
        <v>32</v>
      </c>
      <c r="C68" t="s">
        <v>29</v>
      </c>
      <c r="D68" t="s">
        <v>15</v>
      </c>
      <c r="E68" t="s">
        <v>60</v>
      </c>
      <c r="F68" t="s">
        <v>19</v>
      </c>
      <c r="G68">
        <v>8648.4699999999993</v>
      </c>
      <c r="H68">
        <v>1050.47</v>
      </c>
      <c r="I68" s="21">
        <f>Table1[[#This Row],[Profit]]/Table1[[#This Row],[Sales]]</f>
        <v>0.12146310272221562</v>
      </c>
    </row>
    <row r="69" spans="2:9" x14ac:dyDescent="0.25">
      <c r="B69" t="s">
        <v>41</v>
      </c>
      <c r="C69" t="s">
        <v>29</v>
      </c>
      <c r="D69" t="s">
        <v>22</v>
      </c>
      <c r="E69" t="s">
        <v>61</v>
      </c>
      <c r="F69" t="s">
        <v>19</v>
      </c>
      <c r="G69">
        <v>7548.47</v>
      </c>
      <c r="H69">
        <v>4482.1499999999996</v>
      </c>
      <c r="I69" s="21">
        <f>Table1[[#This Row],[Profit]]/Table1[[#This Row],[Sales]]</f>
        <v>0.59378258110583992</v>
      </c>
    </row>
    <row r="70" spans="2:9" x14ac:dyDescent="0.25">
      <c r="B70" t="s">
        <v>41</v>
      </c>
      <c r="C70" t="s">
        <v>14</v>
      </c>
      <c r="D70" t="s">
        <v>15</v>
      </c>
      <c r="E70" t="s">
        <v>51</v>
      </c>
      <c r="F70" t="s">
        <v>19</v>
      </c>
      <c r="G70">
        <v>1225.8399999999999</v>
      </c>
      <c r="H70">
        <v>1058.47</v>
      </c>
      <c r="I70" s="21">
        <f>Table1[[#This Row],[Profit]]/Table1[[#This Row],[Sales]]</f>
        <v>0.8634650525354044</v>
      </c>
    </row>
    <row r="71" spans="2:9" x14ac:dyDescent="0.25">
      <c r="B71" t="s">
        <v>24</v>
      </c>
      <c r="C71" t="s">
        <v>25</v>
      </c>
      <c r="D71" t="s">
        <v>18</v>
      </c>
      <c r="E71" t="s">
        <v>69</v>
      </c>
      <c r="F71" t="s">
        <v>16</v>
      </c>
      <c r="G71">
        <v>6118.47</v>
      </c>
      <c r="H71">
        <v>4338.47</v>
      </c>
      <c r="I71" s="21">
        <f>Table1[[#This Row],[Profit]]/Table1[[#This Row],[Sales]]</f>
        <v>0.70907759619643473</v>
      </c>
    </row>
    <row r="72" spans="2:9" x14ac:dyDescent="0.25">
      <c r="B72" t="s">
        <v>37</v>
      </c>
      <c r="C72" t="s">
        <v>11</v>
      </c>
      <c r="D72" t="s">
        <v>26</v>
      </c>
      <c r="E72" t="s">
        <v>53</v>
      </c>
      <c r="F72" t="s">
        <v>19</v>
      </c>
      <c r="G72">
        <v>2795.38</v>
      </c>
      <c r="H72">
        <v>2334.85</v>
      </c>
      <c r="I72" s="21">
        <f>Table1[[#This Row],[Profit]]/Table1[[#This Row],[Sales]]</f>
        <v>0.83525316772674907</v>
      </c>
    </row>
    <row r="73" spans="2:9" x14ac:dyDescent="0.25">
      <c r="B73" t="s">
        <v>37</v>
      </c>
      <c r="C73" t="s">
        <v>29</v>
      </c>
      <c r="D73" t="s">
        <v>15</v>
      </c>
      <c r="E73" t="s">
        <v>48</v>
      </c>
      <c r="F73" t="s">
        <v>13</v>
      </c>
      <c r="G73">
        <v>6478.47</v>
      </c>
      <c r="H73">
        <v>4448.47</v>
      </c>
      <c r="I73" s="21">
        <f>Table1[[#This Row],[Profit]]/Table1[[#This Row],[Sales]]</f>
        <v>0.68665441068647382</v>
      </c>
    </row>
    <row r="74" spans="2:9" x14ac:dyDescent="0.25">
      <c r="B74" t="s">
        <v>42</v>
      </c>
      <c r="C74" t="s">
        <v>25</v>
      </c>
      <c r="D74" t="s">
        <v>12</v>
      </c>
      <c r="E74" t="s">
        <v>52</v>
      </c>
      <c r="F74" t="s">
        <v>34</v>
      </c>
      <c r="G74">
        <v>2738.47</v>
      </c>
      <c r="H74">
        <v>2379.85</v>
      </c>
      <c r="I74" s="21">
        <f>Table1[[#This Row],[Profit]]/Table1[[#This Row],[Sales]]</f>
        <v>0.86904366306733327</v>
      </c>
    </row>
    <row r="75" spans="2:9" x14ac:dyDescent="0.25">
      <c r="B75" t="s">
        <v>24</v>
      </c>
      <c r="C75" t="s">
        <v>29</v>
      </c>
      <c r="D75" t="s">
        <v>12</v>
      </c>
      <c r="E75" t="s">
        <v>68</v>
      </c>
      <c r="F75" t="s">
        <v>19</v>
      </c>
      <c r="G75">
        <v>3584.85</v>
      </c>
      <c r="H75">
        <v>880.47</v>
      </c>
      <c r="I75" s="21">
        <f>Table1[[#This Row],[Profit]]/Table1[[#This Row],[Sales]]</f>
        <v>0.245608602870413</v>
      </c>
    </row>
    <row r="76" spans="2:9" x14ac:dyDescent="0.25">
      <c r="B76" t="s">
        <v>35</v>
      </c>
      <c r="C76" t="s">
        <v>14</v>
      </c>
      <c r="D76" t="s">
        <v>26</v>
      </c>
      <c r="E76" t="s">
        <v>53</v>
      </c>
      <c r="F76" t="s">
        <v>31</v>
      </c>
      <c r="G76">
        <v>5382.85</v>
      </c>
      <c r="H76">
        <v>673.47</v>
      </c>
      <c r="I76" s="21">
        <f>Table1[[#This Row],[Profit]]/Table1[[#This Row],[Sales]]</f>
        <v>0.12511401952497284</v>
      </c>
    </row>
    <row r="77" spans="2:9" x14ac:dyDescent="0.25">
      <c r="B77" t="s">
        <v>39</v>
      </c>
      <c r="C77" t="s">
        <v>25</v>
      </c>
      <c r="D77" t="s">
        <v>15</v>
      </c>
      <c r="E77" t="s">
        <v>51</v>
      </c>
      <c r="F77" t="s">
        <v>16</v>
      </c>
      <c r="G77">
        <v>5538.47</v>
      </c>
      <c r="H77">
        <v>188.92</v>
      </c>
      <c r="I77" s="21">
        <f>Table1[[#This Row],[Profit]]/Table1[[#This Row],[Sales]]</f>
        <v>3.4110503442286402E-2</v>
      </c>
    </row>
    <row r="78" spans="2:9" x14ac:dyDescent="0.25">
      <c r="B78" t="s">
        <v>42</v>
      </c>
      <c r="C78" t="s">
        <v>17</v>
      </c>
      <c r="D78" t="s">
        <v>18</v>
      </c>
      <c r="E78" t="s">
        <v>54</v>
      </c>
      <c r="F78" t="s">
        <v>13</v>
      </c>
      <c r="G78">
        <v>8098.47</v>
      </c>
      <c r="H78">
        <v>6105.38</v>
      </c>
      <c r="I78" s="21">
        <f>Table1[[#This Row],[Profit]]/Table1[[#This Row],[Sales]]</f>
        <v>0.753893019298707</v>
      </c>
    </row>
    <row r="79" spans="2:9" x14ac:dyDescent="0.25">
      <c r="B79" t="s">
        <v>24</v>
      </c>
      <c r="C79" t="s">
        <v>14</v>
      </c>
      <c r="D79" t="s">
        <v>15</v>
      </c>
      <c r="E79" t="s">
        <v>60</v>
      </c>
      <c r="F79" t="s">
        <v>31</v>
      </c>
      <c r="G79">
        <v>6489.47</v>
      </c>
      <c r="H79">
        <v>5015.38</v>
      </c>
      <c r="I79" s="21">
        <f>Table1[[#This Row],[Profit]]/Table1[[#This Row],[Sales]]</f>
        <v>0.77284893835706148</v>
      </c>
    </row>
    <row r="80" spans="2:9" x14ac:dyDescent="0.25">
      <c r="B80" t="s">
        <v>39</v>
      </c>
      <c r="C80" t="s">
        <v>29</v>
      </c>
      <c r="D80" t="s">
        <v>22</v>
      </c>
      <c r="E80" t="s">
        <v>65</v>
      </c>
      <c r="F80" t="s">
        <v>23</v>
      </c>
      <c r="G80">
        <v>1928.47</v>
      </c>
      <c r="H80">
        <v>653.47</v>
      </c>
      <c r="I80" s="21">
        <f>Table1[[#This Row],[Profit]]/Table1[[#This Row],[Sales]]</f>
        <v>0.338854117512847</v>
      </c>
    </row>
    <row r="81" spans="2:9" x14ac:dyDescent="0.25">
      <c r="B81" t="s">
        <v>32</v>
      </c>
      <c r="C81" t="s">
        <v>11</v>
      </c>
      <c r="D81" t="s">
        <v>26</v>
      </c>
      <c r="E81" t="s">
        <v>53</v>
      </c>
      <c r="F81" t="s">
        <v>19</v>
      </c>
      <c r="G81">
        <v>580.85</v>
      </c>
      <c r="H81">
        <v>135.18</v>
      </c>
      <c r="I81" s="21">
        <f>Table1[[#This Row],[Profit]]/Table1[[#This Row],[Sales]]</f>
        <v>0.23272789876904537</v>
      </c>
    </row>
    <row r="82" spans="2:9" x14ac:dyDescent="0.25">
      <c r="B82" t="s">
        <v>36</v>
      </c>
      <c r="C82" t="s">
        <v>33</v>
      </c>
      <c r="D82" t="s">
        <v>15</v>
      </c>
      <c r="E82" t="s">
        <v>70</v>
      </c>
      <c r="F82" t="s">
        <v>13</v>
      </c>
      <c r="G82">
        <v>2054.85</v>
      </c>
      <c r="H82">
        <v>29.97</v>
      </c>
      <c r="I82" s="21">
        <f>Table1[[#This Row],[Profit]]/Table1[[#This Row],[Sales]]</f>
        <v>1.458500620483247E-2</v>
      </c>
    </row>
    <row r="83" spans="2:9" x14ac:dyDescent="0.25">
      <c r="B83" t="s">
        <v>28</v>
      </c>
      <c r="C83" t="s">
        <v>17</v>
      </c>
      <c r="D83" t="s">
        <v>15</v>
      </c>
      <c r="E83" t="s">
        <v>57</v>
      </c>
      <c r="F83" t="s">
        <v>13</v>
      </c>
      <c r="G83">
        <v>3608.47</v>
      </c>
      <c r="H83">
        <v>2602.85</v>
      </c>
      <c r="I83" s="21">
        <f>Table1[[#This Row],[Profit]]/Table1[[#This Row],[Sales]]</f>
        <v>0.72131679077282063</v>
      </c>
    </row>
    <row r="84" spans="2:9" x14ac:dyDescent="0.25">
      <c r="B84" t="s">
        <v>35</v>
      </c>
      <c r="C84" t="s">
        <v>17</v>
      </c>
      <c r="D84" t="s">
        <v>26</v>
      </c>
      <c r="E84" t="s">
        <v>67</v>
      </c>
      <c r="F84" t="s">
        <v>19</v>
      </c>
      <c r="G84">
        <v>2758.47</v>
      </c>
      <c r="H84">
        <v>2048.4699999999998</v>
      </c>
      <c r="I84" s="21">
        <f>Table1[[#This Row],[Profit]]/Table1[[#This Row],[Sales]]</f>
        <v>0.7426109401226042</v>
      </c>
    </row>
    <row r="85" spans="2:9" x14ac:dyDescent="0.25">
      <c r="B85" t="s">
        <v>43</v>
      </c>
      <c r="C85" t="s">
        <v>11</v>
      </c>
      <c r="D85" t="s">
        <v>18</v>
      </c>
      <c r="E85" t="s">
        <v>54</v>
      </c>
      <c r="F85" t="s">
        <v>34</v>
      </c>
      <c r="G85">
        <v>1295.3800000000001</v>
      </c>
      <c r="H85">
        <v>947.85</v>
      </c>
      <c r="I85" s="21">
        <f>Table1[[#This Row],[Profit]]/Table1[[#This Row],[Sales]]</f>
        <v>0.73171578996124687</v>
      </c>
    </row>
    <row r="86" spans="2:9" x14ac:dyDescent="0.25">
      <c r="B86" t="s">
        <v>32</v>
      </c>
      <c r="C86" t="s">
        <v>17</v>
      </c>
      <c r="D86" t="s">
        <v>15</v>
      </c>
      <c r="E86" t="s">
        <v>48</v>
      </c>
      <c r="F86" t="s">
        <v>16</v>
      </c>
      <c r="G86">
        <v>4698.47</v>
      </c>
      <c r="H86">
        <v>3782.85</v>
      </c>
      <c r="I86" s="21">
        <f>Table1[[#This Row],[Profit]]/Table1[[#This Row],[Sales]]</f>
        <v>0.80512379561857361</v>
      </c>
    </row>
    <row r="87" spans="2:9" x14ac:dyDescent="0.25">
      <c r="B87" t="s">
        <v>40</v>
      </c>
      <c r="C87" t="s">
        <v>29</v>
      </c>
      <c r="D87" t="s">
        <v>26</v>
      </c>
      <c r="E87" t="s">
        <v>53</v>
      </c>
      <c r="F87" t="s">
        <v>13</v>
      </c>
      <c r="G87">
        <v>5258.47</v>
      </c>
      <c r="H87">
        <v>1094.8499999999999</v>
      </c>
      <c r="I87" s="21">
        <f>Table1[[#This Row],[Profit]]/Table1[[#This Row],[Sales]]</f>
        <v>0.20820694993030289</v>
      </c>
    </row>
    <row r="88" spans="2:9" x14ac:dyDescent="0.25">
      <c r="B88" t="s">
        <v>43</v>
      </c>
      <c r="C88" t="s">
        <v>14</v>
      </c>
      <c r="D88" t="s">
        <v>22</v>
      </c>
      <c r="E88" t="s">
        <v>47</v>
      </c>
      <c r="F88" t="s">
        <v>13</v>
      </c>
      <c r="G88">
        <v>5684.85</v>
      </c>
      <c r="H88">
        <v>430.92</v>
      </c>
      <c r="I88" s="21">
        <f>Table1[[#This Row],[Profit]]/Table1[[#This Row],[Sales]]</f>
        <v>7.580147233436238E-2</v>
      </c>
    </row>
    <row r="89" spans="2:9" x14ac:dyDescent="0.25">
      <c r="B89" t="s">
        <v>41</v>
      </c>
      <c r="C89" t="s">
        <v>14</v>
      </c>
      <c r="D89" t="s">
        <v>12</v>
      </c>
      <c r="E89" t="s">
        <v>66</v>
      </c>
      <c r="F89" t="s">
        <v>31</v>
      </c>
      <c r="G89">
        <v>918.47</v>
      </c>
      <c r="H89">
        <v>558.47</v>
      </c>
      <c r="I89" s="21">
        <f>Table1[[#This Row],[Profit]]/Table1[[#This Row],[Sales]]</f>
        <v>0.60804381199168178</v>
      </c>
    </row>
    <row r="90" spans="2:9" x14ac:dyDescent="0.25">
      <c r="B90" t="s">
        <v>37</v>
      </c>
      <c r="C90" t="s">
        <v>17</v>
      </c>
      <c r="D90" t="s">
        <v>26</v>
      </c>
      <c r="E90" t="s">
        <v>53</v>
      </c>
      <c r="F90" t="s">
        <v>16</v>
      </c>
      <c r="G90">
        <v>560.85</v>
      </c>
      <c r="H90">
        <v>122.47</v>
      </c>
      <c r="I90" s="21">
        <f>Table1[[#This Row],[Profit]]/Table1[[#This Row],[Sales]]</f>
        <v>0.21836498172416866</v>
      </c>
    </row>
    <row r="91" spans="2:9" x14ac:dyDescent="0.25">
      <c r="B91" t="s">
        <v>38</v>
      </c>
      <c r="C91" t="s">
        <v>33</v>
      </c>
      <c r="D91" t="s">
        <v>15</v>
      </c>
      <c r="E91" t="s">
        <v>70</v>
      </c>
      <c r="F91" t="s">
        <v>16</v>
      </c>
      <c r="G91">
        <v>4228.47</v>
      </c>
      <c r="H91">
        <v>2358.4699999999998</v>
      </c>
      <c r="I91" s="21">
        <f>Table1[[#This Row],[Profit]]/Table1[[#This Row],[Sales]]</f>
        <v>0.55775966247839048</v>
      </c>
    </row>
    <row r="92" spans="2:9" x14ac:dyDescent="0.25">
      <c r="B92" t="s">
        <v>43</v>
      </c>
      <c r="C92" t="s">
        <v>17</v>
      </c>
      <c r="D92" t="s">
        <v>12</v>
      </c>
      <c r="E92" t="s">
        <v>52</v>
      </c>
      <c r="F92" t="s">
        <v>16</v>
      </c>
      <c r="G92">
        <v>5148.47</v>
      </c>
      <c r="H92">
        <v>685.38</v>
      </c>
      <c r="I92" s="21">
        <f>Table1[[#This Row],[Profit]]/Table1[[#This Row],[Sales]]</f>
        <v>0.13312304432190533</v>
      </c>
    </row>
    <row r="93" spans="2:9" x14ac:dyDescent="0.25">
      <c r="B93" t="s">
        <v>42</v>
      </c>
      <c r="C93" t="s">
        <v>17</v>
      </c>
      <c r="D93" t="s">
        <v>22</v>
      </c>
      <c r="E93" t="s">
        <v>61</v>
      </c>
      <c r="F93" t="s">
        <v>19</v>
      </c>
      <c r="G93">
        <v>4628.47</v>
      </c>
      <c r="H93">
        <v>2539.85</v>
      </c>
      <c r="I93" s="21">
        <f>Table1[[#This Row],[Profit]]/Table1[[#This Row],[Sales]]</f>
        <v>0.54874504966003879</v>
      </c>
    </row>
    <row r="94" spans="2:9" x14ac:dyDescent="0.25">
      <c r="B94" t="s">
        <v>32</v>
      </c>
      <c r="C94" t="s">
        <v>25</v>
      </c>
      <c r="D94" t="s">
        <v>18</v>
      </c>
      <c r="E94" t="s">
        <v>69</v>
      </c>
      <c r="F94" t="s">
        <v>34</v>
      </c>
      <c r="G94">
        <v>2218.4699999999998</v>
      </c>
      <c r="H94">
        <v>1849.85</v>
      </c>
      <c r="I94" s="21">
        <f>Table1[[#This Row],[Profit]]/Table1[[#This Row],[Sales]]</f>
        <v>0.83384043958223464</v>
      </c>
    </row>
    <row r="95" spans="2:9" x14ac:dyDescent="0.25">
      <c r="B95" t="s">
        <v>28</v>
      </c>
      <c r="C95" t="s">
        <v>33</v>
      </c>
      <c r="D95" t="s">
        <v>15</v>
      </c>
      <c r="E95" t="s">
        <v>70</v>
      </c>
      <c r="F95" t="s">
        <v>19</v>
      </c>
      <c r="G95">
        <v>720.85</v>
      </c>
      <c r="H95">
        <v>268.47000000000003</v>
      </c>
      <c r="I95" s="21">
        <f>Table1[[#This Row],[Profit]]/Table1[[#This Row],[Sales]]</f>
        <v>0.37243531941458002</v>
      </c>
    </row>
    <row r="96" spans="2:9" x14ac:dyDescent="0.25">
      <c r="B96" t="s">
        <v>42</v>
      </c>
      <c r="C96" t="s">
        <v>25</v>
      </c>
      <c r="D96" t="s">
        <v>26</v>
      </c>
      <c r="E96" t="s">
        <v>56</v>
      </c>
      <c r="F96" t="s">
        <v>19</v>
      </c>
      <c r="G96">
        <v>8258.4699999999993</v>
      </c>
      <c r="H96">
        <v>4272.8500000000004</v>
      </c>
      <c r="I96" s="21">
        <f>Table1[[#This Row],[Profit]]/Table1[[#This Row],[Sales]]</f>
        <v>0.51739002502884923</v>
      </c>
    </row>
    <row r="97" spans="2:9" x14ac:dyDescent="0.25">
      <c r="B97" t="s">
        <v>38</v>
      </c>
      <c r="C97" t="s">
        <v>11</v>
      </c>
      <c r="D97" t="s">
        <v>26</v>
      </c>
      <c r="E97" t="s">
        <v>67</v>
      </c>
      <c r="F97" t="s">
        <v>13</v>
      </c>
      <c r="G97">
        <v>1572.85</v>
      </c>
      <c r="H97">
        <v>915.38</v>
      </c>
      <c r="I97" s="21">
        <f>Table1[[#This Row],[Profit]]/Table1[[#This Row],[Sales]]</f>
        <v>0.58198811075436307</v>
      </c>
    </row>
    <row r="98" spans="2:9" x14ac:dyDescent="0.25">
      <c r="B98" t="s">
        <v>42</v>
      </c>
      <c r="C98" t="s">
        <v>33</v>
      </c>
      <c r="D98" t="s">
        <v>18</v>
      </c>
      <c r="E98" t="s">
        <v>58</v>
      </c>
      <c r="F98" t="s">
        <v>13</v>
      </c>
      <c r="G98">
        <v>3458.47</v>
      </c>
      <c r="H98">
        <v>912.85</v>
      </c>
      <c r="I98" s="21">
        <f>Table1[[#This Row],[Profit]]/Table1[[#This Row],[Sales]]</f>
        <v>0.26394619586117563</v>
      </c>
    </row>
    <row r="99" spans="2:9" x14ac:dyDescent="0.25">
      <c r="B99" t="s">
        <v>42</v>
      </c>
      <c r="C99" t="s">
        <v>33</v>
      </c>
      <c r="D99" t="s">
        <v>18</v>
      </c>
      <c r="E99" t="s">
        <v>58</v>
      </c>
      <c r="F99" t="s">
        <v>16</v>
      </c>
      <c r="G99">
        <v>4638.47</v>
      </c>
      <c r="H99">
        <v>813.47</v>
      </c>
      <c r="I99" s="21">
        <f>Table1[[#This Row],[Profit]]/Table1[[#This Row],[Sales]]</f>
        <v>0.17537463862006222</v>
      </c>
    </row>
    <row r="100" spans="2:9" x14ac:dyDescent="0.25">
      <c r="B100" t="s">
        <v>38</v>
      </c>
      <c r="C100" t="s">
        <v>25</v>
      </c>
      <c r="D100" t="s">
        <v>18</v>
      </c>
      <c r="E100" t="s">
        <v>54</v>
      </c>
      <c r="F100" t="s">
        <v>13</v>
      </c>
      <c r="G100">
        <v>7758.47</v>
      </c>
      <c r="H100">
        <v>2817.24</v>
      </c>
      <c r="I100" s="21">
        <f>Table1[[#This Row],[Profit]]/Table1[[#This Row],[Sales]]</f>
        <v>0.36311798589154815</v>
      </c>
    </row>
    <row r="101" spans="2:9" x14ac:dyDescent="0.25">
      <c r="B101" t="s">
        <v>37</v>
      </c>
      <c r="C101" t="s">
        <v>21</v>
      </c>
      <c r="D101" t="s">
        <v>12</v>
      </c>
      <c r="E101" t="s">
        <v>52</v>
      </c>
      <c r="F101" t="s">
        <v>13</v>
      </c>
      <c r="G101">
        <v>985.38</v>
      </c>
      <c r="H101">
        <v>393.47</v>
      </c>
      <c r="I101" s="21">
        <f>Table1[[#This Row],[Profit]]/Table1[[#This Row],[Sales]]</f>
        <v>0.39930788122348743</v>
      </c>
    </row>
    <row r="102" spans="2:9" x14ac:dyDescent="0.25">
      <c r="B102" t="s">
        <v>28</v>
      </c>
      <c r="C102" t="s">
        <v>33</v>
      </c>
      <c r="D102" t="s">
        <v>22</v>
      </c>
      <c r="E102" t="s">
        <v>61</v>
      </c>
      <c r="F102" t="s">
        <v>31</v>
      </c>
      <c r="G102">
        <v>3402.85</v>
      </c>
      <c r="H102">
        <v>1140.92</v>
      </c>
      <c r="I102" s="21">
        <f>Table1[[#This Row],[Profit]]/Table1[[#This Row],[Sales]]</f>
        <v>0.33528365928559889</v>
      </c>
    </row>
    <row r="103" spans="2:9" x14ac:dyDescent="0.25">
      <c r="B103" t="s">
        <v>39</v>
      </c>
      <c r="C103" t="s">
        <v>29</v>
      </c>
      <c r="D103" t="s">
        <v>12</v>
      </c>
      <c r="E103" t="s">
        <v>66</v>
      </c>
      <c r="F103" t="s">
        <v>34</v>
      </c>
      <c r="G103">
        <v>5628.47</v>
      </c>
      <c r="H103">
        <v>4152.8500000000004</v>
      </c>
      <c r="I103" s="21">
        <f>Table1[[#This Row],[Profit]]/Table1[[#This Row],[Sales]]</f>
        <v>0.73782928575616469</v>
      </c>
    </row>
    <row r="104" spans="2:9" x14ac:dyDescent="0.25">
      <c r="B104" t="s">
        <v>41</v>
      </c>
      <c r="C104" t="s">
        <v>11</v>
      </c>
      <c r="D104" t="s">
        <v>15</v>
      </c>
      <c r="E104" t="s">
        <v>48</v>
      </c>
      <c r="F104" t="s">
        <v>13</v>
      </c>
      <c r="G104">
        <v>9048.4699999999993</v>
      </c>
      <c r="H104">
        <v>885.38</v>
      </c>
      <c r="I104" s="21">
        <f>Table1[[#This Row],[Profit]]/Table1[[#This Row],[Sales]]</f>
        <v>9.7848586556622291E-2</v>
      </c>
    </row>
    <row r="105" spans="2:9" x14ac:dyDescent="0.25">
      <c r="B105" t="s">
        <v>37</v>
      </c>
      <c r="C105" t="s">
        <v>21</v>
      </c>
      <c r="D105" t="s">
        <v>12</v>
      </c>
      <c r="E105" t="s">
        <v>59</v>
      </c>
      <c r="F105" t="s">
        <v>23</v>
      </c>
      <c r="G105">
        <v>3518.47</v>
      </c>
      <c r="H105">
        <v>663.47</v>
      </c>
      <c r="I105" s="21">
        <f>Table1[[#This Row],[Profit]]/Table1[[#This Row],[Sales]]</f>
        <v>0.1885677581448755</v>
      </c>
    </row>
    <row r="106" spans="2:9" x14ac:dyDescent="0.25">
      <c r="B106" t="s">
        <v>38</v>
      </c>
      <c r="C106" t="s">
        <v>25</v>
      </c>
      <c r="D106" t="s">
        <v>26</v>
      </c>
      <c r="E106" t="s">
        <v>56</v>
      </c>
      <c r="F106" t="s">
        <v>13</v>
      </c>
      <c r="G106">
        <v>643.85</v>
      </c>
      <c r="H106">
        <v>398.47</v>
      </c>
      <c r="I106" s="21">
        <f>Table1[[#This Row],[Profit]]/Table1[[#This Row],[Sales]]</f>
        <v>0.61888638658072537</v>
      </c>
    </row>
    <row r="107" spans="2:9" x14ac:dyDescent="0.25">
      <c r="B107" t="s">
        <v>32</v>
      </c>
      <c r="C107" t="s">
        <v>14</v>
      </c>
      <c r="D107" t="s">
        <v>26</v>
      </c>
      <c r="E107" t="s">
        <v>56</v>
      </c>
      <c r="F107" t="s">
        <v>19</v>
      </c>
      <c r="G107">
        <v>4845.38</v>
      </c>
      <c r="H107">
        <v>1776.53</v>
      </c>
      <c r="I107" s="21">
        <f>Table1[[#This Row],[Profit]]/Table1[[#This Row],[Sales]]</f>
        <v>0.36664410221695715</v>
      </c>
    </row>
    <row r="108" spans="2:9" x14ac:dyDescent="0.25">
      <c r="B108" t="s">
        <v>36</v>
      </c>
      <c r="C108" t="s">
        <v>11</v>
      </c>
      <c r="D108" t="s">
        <v>12</v>
      </c>
      <c r="E108" t="s">
        <v>52</v>
      </c>
      <c r="F108" t="s">
        <v>13</v>
      </c>
      <c r="G108">
        <v>2572.85</v>
      </c>
      <c r="H108">
        <v>1065.3800000000001</v>
      </c>
      <c r="I108" s="21">
        <f>Table1[[#This Row],[Profit]]/Table1[[#This Row],[Sales]]</f>
        <v>0.41408554715587775</v>
      </c>
    </row>
    <row r="109" spans="2:9" x14ac:dyDescent="0.25">
      <c r="B109" t="s">
        <v>35</v>
      </c>
      <c r="C109" t="s">
        <v>11</v>
      </c>
      <c r="D109" t="s">
        <v>12</v>
      </c>
      <c r="E109" t="s">
        <v>68</v>
      </c>
      <c r="F109" t="s">
        <v>16</v>
      </c>
      <c r="G109">
        <v>6038.47</v>
      </c>
      <c r="H109">
        <v>4662.8500000000004</v>
      </c>
      <c r="I109" s="21">
        <f>Table1[[#This Row],[Profit]]/Table1[[#This Row],[Sales]]</f>
        <v>0.7721906376946478</v>
      </c>
    </row>
    <row r="110" spans="2:9" x14ac:dyDescent="0.25">
      <c r="B110" t="s">
        <v>35</v>
      </c>
      <c r="C110" t="s">
        <v>29</v>
      </c>
      <c r="D110" t="s">
        <v>15</v>
      </c>
      <c r="E110" t="s">
        <v>48</v>
      </c>
      <c r="F110" t="s">
        <v>34</v>
      </c>
      <c r="G110">
        <v>7284.85</v>
      </c>
      <c r="H110">
        <v>3718.47</v>
      </c>
      <c r="I110" s="21">
        <f>Table1[[#This Row],[Profit]]/Table1[[#This Row],[Sales]]</f>
        <v>0.51043878734634196</v>
      </c>
    </row>
    <row r="111" spans="2:9" x14ac:dyDescent="0.25">
      <c r="B111" t="s">
        <v>24</v>
      </c>
      <c r="C111" t="s">
        <v>17</v>
      </c>
      <c r="D111" t="s">
        <v>26</v>
      </c>
      <c r="E111" t="s">
        <v>53</v>
      </c>
      <c r="F111" t="s">
        <v>34</v>
      </c>
      <c r="G111">
        <v>9298.4699999999993</v>
      </c>
      <c r="H111">
        <v>816.53</v>
      </c>
      <c r="I111" s="21">
        <f>Table1[[#This Row],[Profit]]/Table1[[#This Row],[Sales]]</f>
        <v>8.7813371447130556E-2</v>
      </c>
    </row>
    <row r="112" spans="2:9" x14ac:dyDescent="0.25">
      <c r="B112" t="s">
        <v>24</v>
      </c>
      <c r="C112" t="s">
        <v>33</v>
      </c>
      <c r="D112" t="s">
        <v>15</v>
      </c>
      <c r="E112" t="s">
        <v>48</v>
      </c>
      <c r="F112" t="s">
        <v>19</v>
      </c>
      <c r="G112">
        <v>340.85</v>
      </c>
      <c r="H112">
        <v>97.85</v>
      </c>
      <c r="I112" s="21">
        <f>Table1[[#This Row],[Profit]]/Table1[[#This Row],[Sales]]</f>
        <v>0.28707642658060728</v>
      </c>
    </row>
    <row r="113" spans="2:9" x14ac:dyDescent="0.25">
      <c r="B113" t="s">
        <v>36</v>
      </c>
      <c r="C113" t="s">
        <v>11</v>
      </c>
      <c r="D113" t="s">
        <v>18</v>
      </c>
      <c r="E113" t="s">
        <v>54</v>
      </c>
      <c r="F113" t="s">
        <v>34</v>
      </c>
      <c r="G113">
        <v>4882.8500000000004</v>
      </c>
      <c r="H113">
        <v>888.47</v>
      </c>
      <c r="I113" s="21">
        <f>Table1[[#This Row],[Profit]]/Table1[[#This Row],[Sales]]</f>
        <v>0.18195725856825418</v>
      </c>
    </row>
    <row r="114" spans="2:9" x14ac:dyDescent="0.25">
      <c r="B114" t="s">
        <v>35</v>
      </c>
      <c r="C114" t="s">
        <v>14</v>
      </c>
      <c r="D114" t="s">
        <v>26</v>
      </c>
      <c r="E114" t="s">
        <v>67</v>
      </c>
      <c r="F114" t="s">
        <v>16</v>
      </c>
      <c r="G114">
        <v>7148.47</v>
      </c>
      <c r="H114">
        <v>87.85</v>
      </c>
      <c r="I114" s="21">
        <f>Table1[[#This Row],[Profit]]/Table1[[#This Row],[Sales]]</f>
        <v>1.2289343034243691E-2</v>
      </c>
    </row>
    <row r="115" spans="2:9" x14ac:dyDescent="0.25">
      <c r="B115" t="s">
        <v>38</v>
      </c>
      <c r="C115" t="s">
        <v>33</v>
      </c>
      <c r="D115" t="s">
        <v>22</v>
      </c>
      <c r="E115" t="s">
        <v>61</v>
      </c>
      <c r="F115" t="s">
        <v>23</v>
      </c>
      <c r="G115">
        <v>6438.47</v>
      </c>
      <c r="H115">
        <v>1654.85</v>
      </c>
      <c r="I115" s="21">
        <f>Table1[[#This Row],[Profit]]/Table1[[#This Row],[Sales]]</f>
        <v>0.25702534919010261</v>
      </c>
    </row>
    <row r="116" spans="2:9" x14ac:dyDescent="0.25">
      <c r="B116" t="s">
        <v>41</v>
      </c>
      <c r="C116" t="s">
        <v>21</v>
      </c>
      <c r="D116" t="s">
        <v>22</v>
      </c>
      <c r="E116" t="s">
        <v>61</v>
      </c>
      <c r="F116" t="s">
        <v>13</v>
      </c>
      <c r="G116">
        <v>3208.47</v>
      </c>
      <c r="H116">
        <v>2474.85</v>
      </c>
      <c r="I116" s="21">
        <f>Table1[[#This Row],[Profit]]/Table1[[#This Row],[Sales]]</f>
        <v>0.77134896071959536</v>
      </c>
    </row>
    <row r="117" spans="2:9" x14ac:dyDescent="0.25">
      <c r="B117" t="s">
        <v>41</v>
      </c>
      <c r="C117" t="s">
        <v>33</v>
      </c>
      <c r="D117" t="s">
        <v>18</v>
      </c>
      <c r="E117" t="s">
        <v>62</v>
      </c>
      <c r="F117" t="s">
        <v>19</v>
      </c>
      <c r="G117">
        <v>6608.47</v>
      </c>
      <c r="H117">
        <v>2038.47</v>
      </c>
      <c r="I117" s="21">
        <f>Table1[[#This Row],[Profit]]/Table1[[#This Row],[Sales]]</f>
        <v>0.3084632297642268</v>
      </c>
    </row>
    <row r="118" spans="2:9" x14ac:dyDescent="0.25">
      <c r="B118" t="s">
        <v>24</v>
      </c>
      <c r="C118" t="s">
        <v>25</v>
      </c>
      <c r="D118" t="s">
        <v>15</v>
      </c>
      <c r="E118" t="s">
        <v>60</v>
      </c>
      <c r="F118" t="s">
        <v>19</v>
      </c>
      <c r="G118">
        <v>2482.85</v>
      </c>
      <c r="H118">
        <v>1290.8499999999999</v>
      </c>
      <c r="I118" s="21">
        <f>Table1[[#This Row],[Profit]]/Table1[[#This Row],[Sales]]</f>
        <v>0.51990655899470362</v>
      </c>
    </row>
    <row r="119" spans="2:9" x14ac:dyDescent="0.25">
      <c r="B119" t="s">
        <v>39</v>
      </c>
      <c r="C119" t="s">
        <v>25</v>
      </c>
      <c r="D119" t="s">
        <v>12</v>
      </c>
      <c r="E119" t="s">
        <v>66</v>
      </c>
      <c r="F119" t="s">
        <v>16</v>
      </c>
      <c r="G119">
        <v>7218.47</v>
      </c>
      <c r="H119">
        <v>3274.85</v>
      </c>
      <c r="I119" s="21">
        <f>Table1[[#This Row],[Profit]]/Table1[[#This Row],[Sales]]</f>
        <v>0.45367647160686403</v>
      </c>
    </row>
    <row r="120" spans="2:9" x14ac:dyDescent="0.25">
      <c r="B120" t="s">
        <v>35</v>
      </c>
      <c r="C120" t="s">
        <v>11</v>
      </c>
      <c r="D120" t="s">
        <v>18</v>
      </c>
      <c r="E120" t="s">
        <v>58</v>
      </c>
      <c r="F120" t="s">
        <v>13</v>
      </c>
      <c r="G120">
        <v>7328.47</v>
      </c>
      <c r="H120">
        <v>3149.85</v>
      </c>
      <c r="I120" s="21">
        <f>Table1[[#This Row],[Profit]]/Table1[[#This Row],[Sales]]</f>
        <v>0.42981004220526248</v>
      </c>
    </row>
    <row r="121" spans="2:9" x14ac:dyDescent="0.25">
      <c r="B121" t="s">
        <v>40</v>
      </c>
      <c r="C121" t="s">
        <v>17</v>
      </c>
      <c r="D121" t="s">
        <v>26</v>
      </c>
      <c r="E121" t="s">
        <v>64</v>
      </c>
      <c r="F121" t="s">
        <v>23</v>
      </c>
      <c r="G121">
        <v>8438.4699999999993</v>
      </c>
      <c r="H121">
        <v>3942.85</v>
      </c>
      <c r="I121" s="21">
        <f>Table1[[#This Row],[Profit]]/Table1[[#This Row],[Sales]]</f>
        <v>0.46724702463835271</v>
      </c>
    </row>
    <row r="122" spans="2:9" x14ac:dyDescent="0.25">
      <c r="B122" t="s">
        <v>28</v>
      </c>
      <c r="C122" t="s">
        <v>17</v>
      </c>
      <c r="D122" t="s">
        <v>26</v>
      </c>
      <c r="E122" t="s">
        <v>67</v>
      </c>
      <c r="F122" t="s">
        <v>13</v>
      </c>
      <c r="G122">
        <v>6318.47</v>
      </c>
      <c r="H122">
        <v>4195.38</v>
      </c>
      <c r="I122" s="21">
        <f>Table1[[#This Row],[Profit]]/Table1[[#This Row],[Sales]]</f>
        <v>0.66398669298105395</v>
      </c>
    </row>
    <row r="123" spans="2:9" x14ac:dyDescent="0.25">
      <c r="B123" t="s">
        <v>38</v>
      </c>
      <c r="C123" t="s">
        <v>33</v>
      </c>
      <c r="D123" t="s">
        <v>12</v>
      </c>
      <c r="E123" t="s">
        <v>59</v>
      </c>
      <c r="F123" t="s">
        <v>13</v>
      </c>
      <c r="G123">
        <v>9128.4699999999993</v>
      </c>
      <c r="H123">
        <v>3327.24</v>
      </c>
      <c r="I123" s="21">
        <f>Table1[[#This Row],[Profit]]/Table1[[#This Row],[Sales]]</f>
        <v>0.36449043487024663</v>
      </c>
    </row>
    <row r="124" spans="2:9" x14ac:dyDescent="0.25">
      <c r="B124" t="s">
        <v>38</v>
      </c>
      <c r="C124" t="s">
        <v>29</v>
      </c>
      <c r="D124" t="s">
        <v>22</v>
      </c>
      <c r="E124" t="s">
        <v>63</v>
      </c>
      <c r="F124" t="s">
        <v>31</v>
      </c>
      <c r="G124">
        <v>1565.38</v>
      </c>
      <c r="H124">
        <v>158.47</v>
      </c>
      <c r="I124" s="21">
        <f>Table1[[#This Row],[Profit]]/Table1[[#This Row],[Sales]]</f>
        <v>0.10123420511313547</v>
      </c>
    </row>
    <row r="125" spans="2:9" x14ac:dyDescent="0.25">
      <c r="B125" t="s">
        <v>39</v>
      </c>
      <c r="C125" t="s">
        <v>29</v>
      </c>
      <c r="D125" t="s">
        <v>12</v>
      </c>
      <c r="E125" t="s">
        <v>52</v>
      </c>
      <c r="F125" t="s">
        <v>13</v>
      </c>
      <c r="G125">
        <v>4978.47</v>
      </c>
      <c r="H125">
        <v>3710.85</v>
      </c>
      <c r="I125" s="21">
        <f>Table1[[#This Row],[Profit]]/Table1[[#This Row],[Sales]]</f>
        <v>0.7453796045773099</v>
      </c>
    </row>
    <row r="126" spans="2:9" x14ac:dyDescent="0.25">
      <c r="B126" t="s">
        <v>35</v>
      </c>
      <c r="C126" t="s">
        <v>17</v>
      </c>
      <c r="D126" t="s">
        <v>18</v>
      </c>
      <c r="E126" t="s">
        <v>58</v>
      </c>
      <c r="F126" t="s">
        <v>13</v>
      </c>
      <c r="G126">
        <v>7558.47</v>
      </c>
      <c r="H126">
        <v>6092.85</v>
      </c>
      <c r="I126" s="21">
        <f>Table1[[#This Row],[Profit]]/Table1[[#This Row],[Sales]]</f>
        <v>0.8060956780935824</v>
      </c>
    </row>
    <row r="127" spans="2:9" x14ac:dyDescent="0.25">
      <c r="B127" t="s">
        <v>41</v>
      </c>
      <c r="C127" t="s">
        <v>29</v>
      </c>
      <c r="D127" t="s">
        <v>22</v>
      </c>
      <c r="E127" t="s">
        <v>47</v>
      </c>
      <c r="F127" t="s">
        <v>19</v>
      </c>
      <c r="G127">
        <v>4558.47</v>
      </c>
      <c r="H127">
        <v>2562.85</v>
      </c>
      <c r="I127" s="21">
        <f>Table1[[#This Row],[Profit]]/Table1[[#This Row],[Sales]]</f>
        <v>0.56221714742007733</v>
      </c>
    </row>
    <row r="128" spans="2:9" x14ac:dyDescent="0.25">
      <c r="B128" t="s">
        <v>39</v>
      </c>
      <c r="C128" t="s">
        <v>21</v>
      </c>
      <c r="D128" t="s">
        <v>22</v>
      </c>
      <c r="E128" t="s">
        <v>63</v>
      </c>
      <c r="F128" t="s">
        <v>23</v>
      </c>
      <c r="G128">
        <v>2158.4699999999998</v>
      </c>
      <c r="H128">
        <v>943.85</v>
      </c>
      <c r="I128" s="21">
        <f>Table1[[#This Row],[Profit]]/Table1[[#This Row],[Sales]]</f>
        <v>0.43727733070183977</v>
      </c>
    </row>
    <row r="129" spans="2:9" x14ac:dyDescent="0.25">
      <c r="B129" t="s">
        <v>37</v>
      </c>
      <c r="C129" t="s">
        <v>33</v>
      </c>
      <c r="D129" t="s">
        <v>26</v>
      </c>
      <c r="E129" t="s">
        <v>56</v>
      </c>
      <c r="F129" t="s">
        <v>13</v>
      </c>
      <c r="G129">
        <v>8258.4699999999993</v>
      </c>
      <c r="H129">
        <v>4162.8500000000004</v>
      </c>
      <c r="I129" s="21">
        <f>Table1[[#This Row],[Profit]]/Table1[[#This Row],[Sales]]</f>
        <v>0.50407036654489279</v>
      </c>
    </row>
    <row r="130" spans="2:9" x14ac:dyDescent="0.25">
      <c r="B130" t="s">
        <v>42</v>
      </c>
      <c r="C130" t="s">
        <v>25</v>
      </c>
      <c r="D130" t="s">
        <v>22</v>
      </c>
      <c r="E130" t="s">
        <v>65</v>
      </c>
      <c r="F130" t="s">
        <v>23</v>
      </c>
      <c r="G130">
        <v>926.85</v>
      </c>
      <c r="H130">
        <v>113.47</v>
      </c>
      <c r="I130" s="21">
        <f>Table1[[#This Row],[Profit]]/Table1[[#This Row],[Sales]]</f>
        <v>0.12242541943140745</v>
      </c>
    </row>
    <row r="131" spans="2:9" x14ac:dyDescent="0.25">
      <c r="B131" t="s">
        <v>38</v>
      </c>
      <c r="C131" t="s">
        <v>29</v>
      </c>
      <c r="D131" t="s">
        <v>15</v>
      </c>
      <c r="E131" t="s">
        <v>60</v>
      </c>
      <c r="F131" t="s">
        <v>31</v>
      </c>
      <c r="G131">
        <v>7468.47</v>
      </c>
      <c r="H131">
        <v>877.24</v>
      </c>
      <c r="I131" s="21">
        <f>Table1[[#This Row],[Profit]]/Table1[[#This Row],[Sales]]</f>
        <v>0.11745913152225289</v>
      </c>
    </row>
    <row r="132" spans="2:9" x14ac:dyDescent="0.25">
      <c r="B132" t="s">
        <v>40</v>
      </c>
      <c r="C132" t="s">
        <v>21</v>
      </c>
      <c r="D132" t="s">
        <v>26</v>
      </c>
      <c r="E132" t="s">
        <v>53</v>
      </c>
      <c r="F132" t="s">
        <v>19</v>
      </c>
      <c r="G132">
        <v>3942.85</v>
      </c>
      <c r="H132">
        <v>2789.47</v>
      </c>
      <c r="I132" s="21">
        <f>Table1[[#This Row],[Profit]]/Table1[[#This Row],[Sales]]</f>
        <v>0.70747555702093656</v>
      </c>
    </row>
    <row r="133" spans="2:9" x14ac:dyDescent="0.25">
      <c r="B133" t="s">
        <v>41</v>
      </c>
      <c r="C133" t="s">
        <v>29</v>
      </c>
      <c r="D133" t="s">
        <v>26</v>
      </c>
      <c r="E133" t="s">
        <v>56</v>
      </c>
      <c r="F133" t="s">
        <v>31</v>
      </c>
      <c r="G133">
        <v>900.85</v>
      </c>
      <c r="H133">
        <v>491.85</v>
      </c>
      <c r="I133" s="21">
        <f>Table1[[#This Row],[Profit]]/Table1[[#This Row],[Sales]]</f>
        <v>0.54598434811566854</v>
      </c>
    </row>
    <row r="134" spans="2:9" x14ac:dyDescent="0.25">
      <c r="B134" t="s">
        <v>41</v>
      </c>
      <c r="C134" t="s">
        <v>33</v>
      </c>
      <c r="D134" t="s">
        <v>15</v>
      </c>
      <c r="E134" t="s">
        <v>51</v>
      </c>
      <c r="F134" t="s">
        <v>19</v>
      </c>
      <c r="G134">
        <v>2798.47</v>
      </c>
      <c r="H134">
        <v>18.170000000000002</v>
      </c>
      <c r="I134" s="21">
        <f>Table1[[#This Row],[Profit]]/Table1[[#This Row],[Sales]]</f>
        <v>6.4928335840655797E-3</v>
      </c>
    </row>
    <row r="135" spans="2:9" x14ac:dyDescent="0.25">
      <c r="B135" t="s">
        <v>41</v>
      </c>
      <c r="C135" t="s">
        <v>21</v>
      </c>
      <c r="D135" t="s">
        <v>18</v>
      </c>
      <c r="E135" t="s">
        <v>62</v>
      </c>
      <c r="F135" t="s">
        <v>23</v>
      </c>
      <c r="G135">
        <v>5684.85</v>
      </c>
      <c r="H135">
        <v>358.47</v>
      </c>
      <c r="I135" s="21">
        <f>Table1[[#This Row],[Profit]]/Table1[[#This Row],[Sales]]</f>
        <v>6.305707274598274E-2</v>
      </c>
    </row>
    <row r="136" spans="2:9" x14ac:dyDescent="0.25">
      <c r="B136" t="s">
        <v>37</v>
      </c>
      <c r="C136" t="s">
        <v>29</v>
      </c>
      <c r="D136" t="s">
        <v>22</v>
      </c>
      <c r="E136" t="s">
        <v>47</v>
      </c>
      <c r="F136" t="s">
        <v>13</v>
      </c>
      <c r="G136">
        <v>6338.47</v>
      </c>
      <c r="H136">
        <v>3658.47</v>
      </c>
      <c r="I136" s="21">
        <f>Table1[[#This Row],[Profit]]/Table1[[#This Row],[Sales]]</f>
        <v>0.57718503045687675</v>
      </c>
    </row>
    <row r="137" spans="2:9" x14ac:dyDescent="0.25">
      <c r="B137" t="s">
        <v>28</v>
      </c>
      <c r="C137" t="s">
        <v>14</v>
      </c>
      <c r="D137" t="s">
        <v>22</v>
      </c>
      <c r="E137" t="s">
        <v>65</v>
      </c>
      <c r="F137" t="s">
        <v>13</v>
      </c>
      <c r="G137">
        <v>8012.85</v>
      </c>
      <c r="H137">
        <v>2570.85</v>
      </c>
      <c r="I137" s="21">
        <f>Table1[[#This Row],[Profit]]/Table1[[#This Row],[Sales]]</f>
        <v>0.32084089930549053</v>
      </c>
    </row>
    <row r="138" spans="2:9" x14ac:dyDescent="0.25">
      <c r="B138" t="s">
        <v>24</v>
      </c>
      <c r="C138" t="s">
        <v>21</v>
      </c>
      <c r="D138" t="s">
        <v>12</v>
      </c>
      <c r="E138" t="s">
        <v>59</v>
      </c>
      <c r="F138" t="s">
        <v>34</v>
      </c>
      <c r="G138">
        <v>3448.47</v>
      </c>
      <c r="H138">
        <v>147.28</v>
      </c>
      <c r="I138" s="21">
        <f>Table1[[#This Row],[Profit]]/Table1[[#This Row],[Sales]]</f>
        <v>4.2708795494813642E-2</v>
      </c>
    </row>
    <row r="139" spans="2:9" x14ac:dyDescent="0.25">
      <c r="B139" t="s">
        <v>40</v>
      </c>
      <c r="C139" t="s">
        <v>33</v>
      </c>
      <c r="D139" t="s">
        <v>22</v>
      </c>
      <c r="E139" t="s">
        <v>63</v>
      </c>
      <c r="F139" t="s">
        <v>13</v>
      </c>
      <c r="G139">
        <v>5252.85</v>
      </c>
      <c r="H139">
        <v>513.47</v>
      </c>
      <c r="I139" s="21">
        <f>Table1[[#This Row],[Profit]]/Table1[[#This Row],[Sales]]</f>
        <v>9.7750744833756911E-2</v>
      </c>
    </row>
    <row r="140" spans="2:9" x14ac:dyDescent="0.25">
      <c r="B140" t="s">
        <v>36</v>
      </c>
      <c r="C140" t="s">
        <v>29</v>
      </c>
      <c r="D140" t="s">
        <v>12</v>
      </c>
      <c r="E140" t="s">
        <v>52</v>
      </c>
      <c r="F140" t="s">
        <v>31</v>
      </c>
      <c r="G140">
        <v>5298.47</v>
      </c>
      <c r="H140">
        <v>790.38</v>
      </c>
      <c r="I140" s="21">
        <f>Table1[[#This Row],[Profit]]/Table1[[#This Row],[Sales]]</f>
        <v>0.14917136456373253</v>
      </c>
    </row>
    <row r="141" spans="2:9" x14ac:dyDescent="0.25">
      <c r="B141" t="s">
        <v>40</v>
      </c>
      <c r="C141" t="s">
        <v>25</v>
      </c>
      <c r="D141" t="s">
        <v>18</v>
      </c>
      <c r="E141" t="s">
        <v>54</v>
      </c>
      <c r="F141" t="s">
        <v>31</v>
      </c>
      <c r="G141">
        <v>1418.47</v>
      </c>
      <c r="H141">
        <v>902.85</v>
      </c>
      <c r="I141" s="21">
        <f>Table1[[#This Row],[Profit]]/Table1[[#This Row],[Sales]]</f>
        <v>0.63649566081764153</v>
      </c>
    </row>
    <row r="142" spans="2:9" x14ac:dyDescent="0.25">
      <c r="B142" t="s">
        <v>43</v>
      </c>
      <c r="C142" t="s">
        <v>21</v>
      </c>
      <c r="D142" t="s">
        <v>15</v>
      </c>
      <c r="E142" t="s">
        <v>48</v>
      </c>
      <c r="F142" t="s">
        <v>23</v>
      </c>
      <c r="G142">
        <v>4098.47</v>
      </c>
      <c r="H142">
        <v>1882.85</v>
      </c>
      <c r="I142" s="21">
        <f>Table1[[#This Row],[Profit]]/Table1[[#This Row],[Sales]]</f>
        <v>0.45940314312414138</v>
      </c>
    </row>
    <row r="143" spans="2:9" x14ac:dyDescent="0.25">
      <c r="B143" t="s">
        <v>37</v>
      </c>
      <c r="C143" t="s">
        <v>21</v>
      </c>
      <c r="D143" t="s">
        <v>18</v>
      </c>
      <c r="E143" t="s">
        <v>69</v>
      </c>
      <c r="F143" t="s">
        <v>34</v>
      </c>
      <c r="G143">
        <v>3558.47</v>
      </c>
      <c r="H143">
        <v>181.18</v>
      </c>
      <c r="I143" s="21">
        <f>Table1[[#This Row],[Profit]]/Table1[[#This Row],[Sales]]</f>
        <v>5.0915140495774877E-2</v>
      </c>
    </row>
    <row r="144" spans="2:9" x14ac:dyDescent="0.25">
      <c r="B144" t="s">
        <v>24</v>
      </c>
      <c r="C144" t="s">
        <v>21</v>
      </c>
      <c r="D144" t="s">
        <v>12</v>
      </c>
      <c r="E144" t="s">
        <v>66</v>
      </c>
      <c r="F144" t="s">
        <v>31</v>
      </c>
      <c r="G144">
        <v>5428.47</v>
      </c>
      <c r="H144">
        <v>592.85</v>
      </c>
      <c r="I144" s="21">
        <f>Table1[[#This Row],[Profit]]/Table1[[#This Row],[Sales]]</f>
        <v>0.10921125105232229</v>
      </c>
    </row>
    <row r="145" spans="2:9" x14ac:dyDescent="0.25">
      <c r="B145" t="s">
        <v>42</v>
      </c>
      <c r="C145" t="s">
        <v>11</v>
      </c>
      <c r="D145" t="s">
        <v>22</v>
      </c>
      <c r="E145" t="s">
        <v>65</v>
      </c>
      <c r="F145" t="s">
        <v>16</v>
      </c>
      <c r="G145">
        <v>171.28</v>
      </c>
      <c r="H145">
        <v>121.38</v>
      </c>
      <c r="I145" s="21">
        <f>Table1[[#This Row],[Profit]]/Table1[[#This Row],[Sales]]</f>
        <v>0.70866417561886963</v>
      </c>
    </row>
    <row r="146" spans="2:9" x14ac:dyDescent="0.25">
      <c r="B146" t="s">
        <v>32</v>
      </c>
      <c r="C146" t="s">
        <v>14</v>
      </c>
      <c r="D146" t="s">
        <v>26</v>
      </c>
      <c r="E146" t="s">
        <v>56</v>
      </c>
      <c r="F146" t="s">
        <v>23</v>
      </c>
      <c r="G146">
        <v>3658.47</v>
      </c>
      <c r="H146">
        <v>867.85</v>
      </c>
      <c r="I146" s="21">
        <f>Table1[[#This Row],[Profit]]/Table1[[#This Row],[Sales]]</f>
        <v>0.23721665067637565</v>
      </c>
    </row>
    <row r="147" spans="2:9" x14ac:dyDescent="0.25">
      <c r="B147" t="s">
        <v>35</v>
      </c>
      <c r="C147" t="s">
        <v>17</v>
      </c>
      <c r="D147" t="s">
        <v>12</v>
      </c>
      <c r="E147" t="s">
        <v>59</v>
      </c>
      <c r="F147" t="s">
        <v>34</v>
      </c>
      <c r="G147">
        <v>3838.47</v>
      </c>
      <c r="H147">
        <v>1494.85</v>
      </c>
      <c r="I147" s="21">
        <f>Table1[[#This Row],[Profit]]/Table1[[#This Row],[Sales]]</f>
        <v>0.3894390212767066</v>
      </c>
    </row>
    <row r="148" spans="2:9" x14ac:dyDescent="0.25">
      <c r="B148" t="s">
        <v>38</v>
      </c>
      <c r="C148" t="s">
        <v>33</v>
      </c>
      <c r="D148" t="s">
        <v>18</v>
      </c>
      <c r="E148" t="s">
        <v>69</v>
      </c>
      <c r="F148" t="s">
        <v>13</v>
      </c>
      <c r="G148">
        <v>3005.38</v>
      </c>
      <c r="H148">
        <v>1619.85</v>
      </c>
      <c r="I148" s="21">
        <f>Table1[[#This Row],[Profit]]/Table1[[#This Row],[Sales]]</f>
        <v>0.53898342306130997</v>
      </c>
    </row>
    <row r="149" spans="2:9" x14ac:dyDescent="0.25">
      <c r="B149" t="s">
        <v>40</v>
      </c>
      <c r="C149" t="s">
        <v>17</v>
      </c>
      <c r="D149" t="s">
        <v>12</v>
      </c>
      <c r="E149" t="s">
        <v>68</v>
      </c>
      <c r="F149" t="s">
        <v>23</v>
      </c>
      <c r="G149">
        <v>6992.85</v>
      </c>
      <c r="H149">
        <v>6124.85</v>
      </c>
      <c r="I149" s="21">
        <f>Table1[[#This Row],[Profit]]/Table1[[#This Row],[Sales]]</f>
        <v>0.87587321335363977</v>
      </c>
    </row>
    <row r="150" spans="2:9" x14ac:dyDescent="0.25">
      <c r="B150" t="s">
        <v>32</v>
      </c>
      <c r="C150" t="s">
        <v>11</v>
      </c>
      <c r="D150" t="s">
        <v>15</v>
      </c>
      <c r="E150" t="s">
        <v>51</v>
      </c>
      <c r="F150" t="s">
        <v>13</v>
      </c>
      <c r="G150">
        <v>1672.85</v>
      </c>
      <c r="H150">
        <v>812.85</v>
      </c>
      <c r="I150" s="21">
        <f>Table1[[#This Row],[Profit]]/Table1[[#This Row],[Sales]]</f>
        <v>0.48590728397644745</v>
      </c>
    </row>
    <row r="151" spans="2:9" x14ac:dyDescent="0.25">
      <c r="B151" t="s">
        <v>43</v>
      </c>
      <c r="C151" t="s">
        <v>21</v>
      </c>
      <c r="D151" t="s">
        <v>22</v>
      </c>
      <c r="E151" t="s">
        <v>65</v>
      </c>
      <c r="F151" t="s">
        <v>23</v>
      </c>
      <c r="G151">
        <v>2272.85</v>
      </c>
      <c r="H151">
        <v>226.17</v>
      </c>
      <c r="I151" s="21">
        <f>Table1[[#This Row],[Profit]]/Table1[[#This Row],[Sales]]</f>
        <v>9.9509426490969485E-2</v>
      </c>
    </row>
    <row r="152" spans="2:9" x14ac:dyDescent="0.25">
      <c r="B152" t="s">
        <v>35</v>
      </c>
      <c r="C152" t="s">
        <v>14</v>
      </c>
      <c r="D152" t="s">
        <v>12</v>
      </c>
      <c r="E152" t="s">
        <v>66</v>
      </c>
      <c r="F152" t="s">
        <v>19</v>
      </c>
      <c r="G152">
        <v>8408.4699999999993</v>
      </c>
      <c r="H152">
        <v>5319.85</v>
      </c>
      <c r="I152" s="21">
        <f>Table1[[#This Row],[Profit]]/Table1[[#This Row],[Sales]]</f>
        <v>0.63267752635140528</v>
      </c>
    </row>
    <row r="153" spans="2:9" x14ac:dyDescent="0.25">
      <c r="B153" t="s">
        <v>39</v>
      </c>
      <c r="C153" t="s">
        <v>11</v>
      </c>
      <c r="D153" t="s">
        <v>26</v>
      </c>
      <c r="E153" t="s">
        <v>64</v>
      </c>
      <c r="F153" t="s">
        <v>13</v>
      </c>
      <c r="G153">
        <v>3220.85</v>
      </c>
      <c r="H153">
        <v>876.24</v>
      </c>
      <c r="I153" s="21">
        <f>Table1[[#This Row],[Profit]]/Table1[[#This Row],[Sales]]</f>
        <v>0.27205240852569973</v>
      </c>
    </row>
    <row r="154" spans="2:9" x14ac:dyDescent="0.25">
      <c r="B154" t="s">
        <v>28</v>
      </c>
      <c r="C154" t="s">
        <v>21</v>
      </c>
      <c r="D154" t="s">
        <v>22</v>
      </c>
      <c r="E154" t="s">
        <v>47</v>
      </c>
      <c r="F154" t="s">
        <v>31</v>
      </c>
      <c r="G154">
        <v>9628.4699999999993</v>
      </c>
      <c r="H154">
        <v>6430.85</v>
      </c>
      <c r="I154" s="21">
        <f>Table1[[#This Row],[Profit]]/Table1[[#This Row],[Sales]]</f>
        <v>0.66789946897066732</v>
      </c>
    </row>
    <row r="155" spans="2:9" x14ac:dyDescent="0.25">
      <c r="B155" t="s">
        <v>39</v>
      </c>
      <c r="C155" t="s">
        <v>25</v>
      </c>
      <c r="D155" t="s">
        <v>26</v>
      </c>
      <c r="E155" t="s">
        <v>53</v>
      </c>
      <c r="F155" t="s">
        <v>13</v>
      </c>
      <c r="G155">
        <v>101.47</v>
      </c>
      <c r="H155">
        <v>46.82</v>
      </c>
      <c r="I155" s="21">
        <f>Table1[[#This Row],[Profit]]/Table1[[#This Row],[Sales]]</f>
        <v>0.46141716763575441</v>
      </c>
    </row>
    <row r="156" spans="2:9" x14ac:dyDescent="0.25">
      <c r="B156" t="s">
        <v>36</v>
      </c>
      <c r="C156" t="s">
        <v>14</v>
      </c>
      <c r="D156" t="s">
        <v>18</v>
      </c>
      <c r="E156" t="s">
        <v>62</v>
      </c>
      <c r="F156" t="s">
        <v>19</v>
      </c>
      <c r="G156">
        <v>3598.47</v>
      </c>
      <c r="H156">
        <v>236.85</v>
      </c>
      <c r="I156" s="21">
        <f>Table1[[#This Row],[Profit]]/Table1[[#This Row],[Sales]]</f>
        <v>6.5819640013672479E-2</v>
      </c>
    </row>
    <row r="157" spans="2:9" x14ac:dyDescent="0.25">
      <c r="B157" t="s">
        <v>35</v>
      </c>
      <c r="C157" t="s">
        <v>11</v>
      </c>
      <c r="D157" t="s">
        <v>18</v>
      </c>
      <c r="E157" t="s">
        <v>69</v>
      </c>
      <c r="F157" t="s">
        <v>34</v>
      </c>
      <c r="G157">
        <v>815.38</v>
      </c>
      <c r="H157">
        <v>272.17</v>
      </c>
      <c r="I157" s="21">
        <f>Table1[[#This Row],[Profit]]/Table1[[#This Row],[Sales]]</f>
        <v>0.33379528563369226</v>
      </c>
    </row>
    <row r="158" spans="2:9" x14ac:dyDescent="0.25">
      <c r="B158" t="s">
        <v>36</v>
      </c>
      <c r="C158" t="s">
        <v>33</v>
      </c>
      <c r="D158" t="s">
        <v>18</v>
      </c>
      <c r="E158" t="s">
        <v>62</v>
      </c>
      <c r="F158" t="s">
        <v>16</v>
      </c>
      <c r="G158">
        <v>1324.85</v>
      </c>
      <c r="H158">
        <v>659.85</v>
      </c>
      <c r="I158" s="21">
        <f>Table1[[#This Row],[Profit]]/Table1[[#This Row],[Sales]]</f>
        <v>0.4980563837415557</v>
      </c>
    </row>
    <row r="159" spans="2:9" x14ac:dyDescent="0.25">
      <c r="B159" t="s">
        <v>43</v>
      </c>
      <c r="C159" t="s">
        <v>33</v>
      </c>
      <c r="D159" t="s">
        <v>15</v>
      </c>
      <c r="E159" t="s">
        <v>51</v>
      </c>
      <c r="F159" t="s">
        <v>16</v>
      </c>
      <c r="G159">
        <v>1475.38</v>
      </c>
      <c r="H159">
        <v>627.85</v>
      </c>
      <c r="I159" s="21">
        <f>Table1[[#This Row],[Profit]]/Table1[[#This Row],[Sales]]</f>
        <v>0.42555138337241927</v>
      </c>
    </row>
    <row r="160" spans="2:9" x14ac:dyDescent="0.25">
      <c r="B160" t="s">
        <v>35</v>
      </c>
      <c r="C160" t="s">
        <v>21</v>
      </c>
      <c r="D160" t="s">
        <v>18</v>
      </c>
      <c r="E160" t="s">
        <v>54</v>
      </c>
      <c r="F160" t="s">
        <v>13</v>
      </c>
      <c r="G160">
        <v>5542.85</v>
      </c>
      <c r="H160">
        <v>820.38</v>
      </c>
      <c r="I160" s="21">
        <f>Table1[[#This Row],[Profit]]/Table1[[#This Row],[Sales]]</f>
        <v>0.14800689176145845</v>
      </c>
    </row>
    <row r="161" spans="2:9" x14ac:dyDescent="0.25">
      <c r="B161" t="s">
        <v>28</v>
      </c>
      <c r="C161" t="s">
        <v>14</v>
      </c>
      <c r="D161" t="s">
        <v>26</v>
      </c>
      <c r="E161" t="s">
        <v>64</v>
      </c>
      <c r="F161" t="s">
        <v>19</v>
      </c>
      <c r="G161">
        <v>2015.38</v>
      </c>
      <c r="H161">
        <v>1106.8499999999999</v>
      </c>
      <c r="I161" s="21">
        <f>Table1[[#This Row],[Profit]]/Table1[[#This Row],[Sales]]</f>
        <v>0.54920163939306721</v>
      </c>
    </row>
    <row r="162" spans="2:9" x14ac:dyDescent="0.25">
      <c r="B162" t="s">
        <v>41</v>
      </c>
      <c r="C162" t="s">
        <v>11</v>
      </c>
      <c r="D162" t="s">
        <v>18</v>
      </c>
      <c r="E162" t="s">
        <v>62</v>
      </c>
      <c r="F162" t="s">
        <v>34</v>
      </c>
      <c r="G162">
        <v>4692.8500000000004</v>
      </c>
      <c r="H162">
        <v>2928.47</v>
      </c>
      <c r="I162" s="21">
        <f>Table1[[#This Row],[Profit]]/Table1[[#This Row],[Sales]]</f>
        <v>0.62402804266064327</v>
      </c>
    </row>
    <row r="163" spans="2:9" x14ac:dyDescent="0.25">
      <c r="B163" t="s">
        <v>37</v>
      </c>
      <c r="C163" t="s">
        <v>11</v>
      </c>
      <c r="D163" t="s">
        <v>26</v>
      </c>
      <c r="E163" t="s">
        <v>64</v>
      </c>
      <c r="F163" t="s">
        <v>34</v>
      </c>
      <c r="G163">
        <v>8918.4699999999993</v>
      </c>
      <c r="H163">
        <v>3272.85</v>
      </c>
      <c r="I163" s="21">
        <f>Table1[[#This Row],[Profit]]/Table1[[#This Row],[Sales]]</f>
        <v>0.36697438013470923</v>
      </c>
    </row>
    <row r="164" spans="2:9" x14ac:dyDescent="0.25">
      <c r="B164" t="s">
        <v>38</v>
      </c>
      <c r="C164" t="s">
        <v>14</v>
      </c>
      <c r="D164" t="s">
        <v>22</v>
      </c>
      <c r="E164" t="s">
        <v>65</v>
      </c>
      <c r="F164" t="s">
        <v>13</v>
      </c>
      <c r="G164">
        <v>711.85</v>
      </c>
      <c r="H164">
        <v>330.85</v>
      </c>
      <c r="I164" s="21">
        <f>Table1[[#This Row],[Profit]]/Table1[[#This Row],[Sales]]</f>
        <v>0.46477488234880948</v>
      </c>
    </row>
    <row r="165" spans="2:9" x14ac:dyDescent="0.25">
      <c r="B165" t="s">
        <v>28</v>
      </c>
      <c r="C165" t="s">
        <v>33</v>
      </c>
      <c r="D165" t="s">
        <v>26</v>
      </c>
      <c r="E165" t="s">
        <v>53</v>
      </c>
      <c r="F165" t="s">
        <v>19</v>
      </c>
      <c r="G165">
        <v>4228.47</v>
      </c>
      <c r="H165">
        <v>3052.85</v>
      </c>
      <c r="I165" s="21">
        <f>Table1[[#This Row],[Profit]]/Table1[[#This Row],[Sales]]</f>
        <v>0.7219750879159601</v>
      </c>
    </row>
    <row r="166" spans="2:9" x14ac:dyDescent="0.25">
      <c r="B166" t="s">
        <v>41</v>
      </c>
      <c r="C166" t="s">
        <v>25</v>
      </c>
      <c r="D166" t="s">
        <v>12</v>
      </c>
      <c r="E166" t="s">
        <v>59</v>
      </c>
      <c r="F166" t="s">
        <v>13</v>
      </c>
      <c r="G166">
        <v>8612.85</v>
      </c>
      <c r="H166">
        <v>6512.85</v>
      </c>
      <c r="I166" s="21">
        <f>Table1[[#This Row],[Profit]]/Table1[[#This Row],[Sales]]</f>
        <v>0.75617826851738967</v>
      </c>
    </row>
    <row r="167" spans="2:9" x14ac:dyDescent="0.25">
      <c r="B167" t="s">
        <v>35</v>
      </c>
      <c r="C167" t="s">
        <v>25</v>
      </c>
      <c r="D167" t="s">
        <v>22</v>
      </c>
      <c r="E167" t="s">
        <v>65</v>
      </c>
      <c r="F167" t="s">
        <v>19</v>
      </c>
      <c r="G167">
        <v>4482.8500000000004</v>
      </c>
      <c r="H167">
        <v>1362.85</v>
      </c>
      <c r="I167" s="21">
        <f>Table1[[#This Row],[Profit]]/Table1[[#This Row],[Sales]]</f>
        <v>0.30401418740310288</v>
      </c>
    </row>
    <row r="168" spans="2:9" x14ac:dyDescent="0.25">
      <c r="B168" t="s">
        <v>24</v>
      </c>
      <c r="C168" t="s">
        <v>33</v>
      </c>
      <c r="D168" t="s">
        <v>26</v>
      </c>
      <c r="E168" t="s">
        <v>56</v>
      </c>
      <c r="F168" t="s">
        <v>19</v>
      </c>
      <c r="G168">
        <v>623.85</v>
      </c>
      <c r="H168">
        <v>173.47</v>
      </c>
      <c r="I168" s="21">
        <f>Table1[[#This Row],[Profit]]/Table1[[#This Row],[Sales]]</f>
        <v>0.27806363709224974</v>
      </c>
    </row>
    <row r="169" spans="2:9" x14ac:dyDescent="0.25">
      <c r="B169" t="s">
        <v>40</v>
      </c>
      <c r="C169" t="s">
        <v>21</v>
      </c>
      <c r="D169" t="s">
        <v>26</v>
      </c>
      <c r="E169" t="s">
        <v>56</v>
      </c>
      <c r="F169" t="s">
        <v>31</v>
      </c>
      <c r="G169">
        <v>6978.47</v>
      </c>
      <c r="H169">
        <v>5392.85</v>
      </c>
      <c r="I169" s="21">
        <f>Table1[[#This Row],[Profit]]/Table1[[#This Row],[Sales]]</f>
        <v>0.77278400566313243</v>
      </c>
    </row>
    <row r="170" spans="2:9" x14ac:dyDescent="0.25">
      <c r="B170" t="s">
        <v>36</v>
      </c>
      <c r="C170" t="s">
        <v>25</v>
      </c>
      <c r="D170" t="s">
        <v>26</v>
      </c>
      <c r="E170" t="s">
        <v>67</v>
      </c>
      <c r="F170" t="s">
        <v>13</v>
      </c>
      <c r="G170">
        <v>5348.47</v>
      </c>
      <c r="H170">
        <v>3858.47</v>
      </c>
      <c r="I170" s="21">
        <f>Table1[[#This Row],[Profit]]/Table1[[#This Row],[Sales]]</f>
        <v>0.72141565718794343</v>
      </c>
    </row>
    <row r="171" spans="2:9" x14ac:dyDescent="0.25">
      <c r="B171" t="s">
        <v>28</v>
      </c>
      <c r="C171" t="s">
        <v>21</v>
      </c>
      <c r="D171" t="s">
        <v>22</v>
      </c>
      <c r="E171" t="s">
        <v>63</v>
      </c>
      <c r="F171" t="s">
        <v>34</v>
      </c>
      <c r="G171">
        <v>8758.4699999999993</v>
      </c>
      <c r="H171">
        <v>291.18</v>
      </c>
      <c r="I171" s="21">
        <f>Table1[[#This Row],[Profit]]/Table1[[#This Row],[Sales]]</f>
        <v>3.3245532610147663E-2</v>
      </c>
    </row>
    <row r="172" spans="2:9" x14ac:dyDescent="0.25">
      <c r="B172" t="s">
        <v>41</v>
      </c>
      <c r="C172" t="s">
        <v>11</v>
      </c>
      <c r="D172" t="s">
        <v>12</v>
      </c>
      <c r="E172" t="s">
        <v>59</v>
      </c>
      <c r="F172" t="s">
        <v>19</v>
      </c>
      <c r="G172">
        <v>4558.47</v>
      </c>
      <c r="H172">
        <v>3317.24</v>
      </c>
      <c r="I172" s="21">
        <f>Table1[[#This Row],[Profit]]/Table1[[#This Row],[Sales]]</f>
        <v>0.72770907782655136</v>
      </c>
    </row>
    <row r="173" spans="2:9" x14ac:dyDescent="0.25">
      <c r="B173" t="s">
        <v>39</v>
      </c>
      <c r="C173" t="s">
        <v>25</v>
      </c>
      <c r="D173" t="s">
        <v>22</v>
      </c>
      <c r="E173" t="s">
        <v>61</v>
      </c>
      <c r="F173" t="s">
        <v>13</v>
      </c>
      <c r="G173">
        <v>1592.85</v>
      </c>
      <c r="H173">
        <v>466.47</v>
      </c>
      <c r="I173" s="21">
        <f>Table1[[#This Row],[Profit]]/Table1[[#This Row],[Sales]]</f>
        <v>0.29285243431584901</v>
      </c>
    </row>
    <row r="174" spans="2:9" x14ac:dyDescent="0.25">
      <c r="B174" t="s">
        <v>38</v>
      </c>
      <c r="C174" t="s">
        <v>33</v>
      </c>
      <c r="D174" t="s">
        <v>26</v>
      </c>
      <c r="E174" t="s">
        <v>56</v>
      </c>
      <c r="F174" t="s">
        <v>23</v>
      </c>
      <c r="G174">
        <v>4185.38</v>
      </c>
      <c r="H174">
        <v>2578.4699999999998</v>
      </c>
      <c r="I174" s="21">
        <f>Table1[[#This Row],[Profit]]/Table1[[#This Row],[Sales]]</f>
        <v>0.61606592471890242</v>
      </c>
    </row>
    <row r="175" spans="2:9" x14ac:dyDescent="0.25">
      <c r="B175" t="s">
        <v>42</v>
      </c>
      <c r="C175" t="s">
        <v>33</v>
      </c>
      <c r="D175" t="s">
        <v>18</v>
      </c>
      <c r="E175" t="s">
        <v>54</v>
      </c>
      <c r="F175" t="s">
        <v>13</v>
      </c>
      <c r="G175">
        <v>3542.85</v>
      </c>
      <c r="H175">
        <v>2235.38</v>
      </c>
      <c r="I175" s="21">
        <f>Table1[[#This Row],[Profit]]/Table1[[#This Row],[Sales]]</f>
        <v>0.63095530434537173</v>
      </c>
    </row>
    <row r="176" spans="2:9" x14ac:dyDescent="0.25">
      <c r="B176" t="s">
        <v>37</v>
      </c>
      <c r="C176" t="s">
        <v>29</v>
      </c>
      <c r="D176" t="s">
        <v>15</v>
      </c>
      <c r="E176" t="s">
        <v>48</v>
      </c>
      <c r="F176" t="s">
        <v>19</v>
      </c>
      <c r="G176">
        <v>3448.47</v>
      </c>
      <c r="H176">
        <v>901.85</v>
      </c>
      <c r="I176" s="21">
        <f>Table1[[#This Row],[Profit]]/Table1[[#This Row],[Sales]]</f>
        <v>0.26152177632399298</v>
      </c>
    </row>
    <row r="177" spans="2:9" x14ac:dyDescent="0.25">
      <c r="B177" t="s">
        <v>37</v>
      </c>
      <c r="C177" t="s">
        <v>17</v>
      </c>
      <c r="D177" t="s">
        <v>26</v>
      </c>
      <c r="E177" t="s">
        <v>67</v>
      </c>
      <c r="F177" t="s">
        <v>34</v>
      </c>
      <c r="G177">
        <v>4992.8500000000004</v>
      </c>
      <c r="H177">
        <v>3770.85</v>
      </c>
      <c r="I177" s="21">
        <f>Table1[[#This Row],[Profit]]/Table1[[#This Row],[Sales]]</f>
        <v>0.75525000751074034</v>
      </c>
    </row>
    <row r="178" spans="2:9" x14ac:dyDescent="0.25">
      <c r="B178" t="s">
        <v>38</v>
      </c>
      <c r="C178" t="s">
        <v>17</v>
      </c>
      <c r="D178" t="s">
        <v>15</v>
      </c>
      <c r="E178" t="s">
        <v>48</v>
      </c>
      <c r="F178" t="s">
        <v>23</v>
      </c>
      <c r="G178">
        <v>9258.4699999999993</v>
      </c>
      <c r="H178">
        <v>5822.85</v>
      </c>
      <c r="I178" s="21">
        <f>Table1[[#This Row],[Profit]]/Table1[[#This Row],[Sales]]</f>
        <v>0.62892140926092543</v>
      </c>
    </row>
    <row r="179" spans="2:9" x14ac:dyDescent="0.25">
      <c r="B179" t="s">
        <v>35</v>
      </c>
      <c r="C179" t="s">
        <v>14</v>
      </c>
      <c r="D179" t="s">
        <v>22</v>
      </c>
      <c r="E179" t="s">
        <v>65</v>
      </c>
      <c r="F179" t="s">
        <v>23</v>
      </c>
      <c r="G179">
        <v>8168.47</v>
      </c>
      <c r="H179">
        <v>5156.53</v>
      </c>
      <c r="I179" s="21">
        <f>Table1[[#This Row],[Profit]]/Table1[[#This Row],[Sales]]</f>
        <v>0.63127244147312767</v>
      </c>
    </row>
    <row r="180" spans="2:9" x14ac:dyDescent="0.25">
      <c r="B180" t="s">
        <v>28</v>
      </c>
      <c r="C180" t="s">
        <v>14</v>
      </c>
      <c r="D180" t="s">
        <v>12</v>
      </c>
      <c r="E180" t="s">
        <v>59</v>
      </c>
      <c r="F180" t="s">
        <v>13</v>
      </c>
      <c r="G180">
        <v>4138.47</v>
      </c>
      <c r="H180">
        <v>3552.85</v>
      </c>
      <c r="I180" s="21">
        <f>Table1[[#This Row],[Profit]]/Table1[[#This Row],[Sales]]</f>
        <v>0.85849359787554336</v>
      </c>
    </row>
    <row r="181" spans="2:9" x14ac:dyDescent="0.25">
      <c r="B181" t="s">
        <v>42</v>
      </c>
      <c r="C181" t="s">
        <v>33</v>
      </c>
      <c r="D181" t="s">
        <v>18</v>
      </c>
      <c r="E181" t="s">
        <v>58</v>
      </c>
      <c r="F181" t="s">
        <v>23</v>
      </c>
      <c r="G181">
        <v>6668.47</v>
      </c>
      <c r="H181">
        <v>5584.85</v>
      </c>
      <c r="I181" s="21">
        <f>Table1[[#This Row],[Profit]]/Table1[[#This Row],[Sales]]</f>
        <v>0.83750095599140439</v>
      </c>
    </row>
    <row r="182" spans="2:9" x14ac:dyDescent="0.25">
      <c r="B182" t="s">
        <v>24</v>
      </c>
      <c r="C182" t="s">
        <v>25</v>
      </c>
      <c r="D182" t="s">
        <v>22</v>
      </c>
      <c r="E182" t="s">
        <v>63</v>
      </c>
      <c r="F182" t="s">
        <v>19</v>
      </c>
      <c r="G182">
        <v>9048.4699999999993</v>
      </c>
      <c r="H182">
        <v>6475.38</v>
      </c>
      <c r="I182" s="21">
        <f>Table1[[#This Row],[Profit]]/Table1[[#This Row],[Sales]]</f>
        <v>0.71563258760873394</v>
      </c>
    </row>
    <row r="183" spans="2:9" x14ac:dyDescent="0.25">
      <c r="B183" t="s">
        <v>39</v>
      </c>
      <c r="C183" t="s">
        <v>29</v>
      </c>
      <c r="D183" t="s">
        <v>12</v>
      </c>
      <c r="E183" t="s">
        <v>68</v>
      </c>
      <c r="F183" t="s">
        <v>13</v>
      </c>
      <c r="G183">
        <v>4602.8500000000004</v>
      </c>
      <c r="H183">
        <v>504.85</v>
      </c>
      <c r="I183" s="21">
        <f>Table1[[#This Row],[Profit]]/Table1[[#This Row],[Sales]]</f>
        <v>0.10968204482005714</v>
      </c>
    </row>
    <row r="184" spans="2:9" x14ac:dyDescent="0.25">
      <c r="B184" t="s">
        <v>37</v>
      </c>
      <c r="C184" t="s">
        <v>29</v>
      </c>
      <c r="D184" t="s">
        <v>22</v>
      </c>
      <c r="E184" t="s">
        <v>61</v>
      </c>
      <c r="F184" t="s">
        <v>13</v>
      </c>
      <c r="G184">
        <v>6768.47</v>
      </c>
      <c r="H184">
        <v>4335.38</v>
      </c>
      <c r="I184" s="21">
        <f>Table1[[#This Row],[Profit]]/Table1[[#This Row],[Sales]]</f>
        <v>0.6405258500074611</v>
      </c>
    </row>
    <row r="185" spans="2:9" x14ac:dyDescent="0.25">
      <c r="B185" t="s">
        <v>24</v>
      </c>
      <c r="C185" t="s">
        <v>14</v>
      </c>
      <c r="D185" t="s">
        <v>26</v>
      </c>
      <c r="E185" t="s">
        <v>56</v>
      </c>
      <c r="F185" t="s">
        <v>16</v>
      </c>
      <c r="G185">
        <v>6992.85</v>
      </c>
      <c r="H185">
        <v>2670.85</v>
      </c>
      <c r="I185" s="21">
        <f>Table1[[#This Row],[Profit]]/Table1[[#This Row],[Sales]]</f>
        <v>0.38194012455579623</v>
      </c>
    </row>
    <row r="186" spans="2:9" x14ac:dyDescent="0.25">
      <c r="B186" t="s">
        <v>37</v>
      </c>
      <c r="C186" t="s">
        <v>11</v>
      </c>
      <c r="D186" t="s">
        <v>22</v>
      </c>
      <c r="E186" t="s">
        <v>63</v>
      </c>
      <c r="F186" t="s">
        <v>13</v>
      </c>
      <c r="G186">
        <v>7245.38</v>
      </c>
      <c r="H186">
        <v>2125.38</v>
      </c>
      <c r="I186" s="21">
        <f>Table1[[#This Row],[Profit]]/Table1[[#This Row],[Sales]]</f>
        <v>0.29334279223449977</v>
      </c>
    </row>
    <row r="187" spans="2:9" x14ac:dyDescent="0.25">
      <c r="B187" t="s">
        <v>24</v>
      </c>
      <c r="C187" t="s">
        <v>33</v>
      </c>
      <c r="D187" t="s">
        <v>26</v>
      </c>
      <c r="E187" t="s">
        <v>56</v>
      </c>
      <c r="F187" t="s">
        <v>31</v>
      </c>
      <c r="G187">
        <v>7628.47</v>
      </c>
      <c r="H187">
        <v>1137.24</v>
      </c>
      <c r="I187" s="21">
        <f>Table1[[#This Row],[Profit]]/Table1[[#This Row],[Sales]]</f>
        <v>0.14907838662274348</v>
      </c>
    </row>
    <row r="188" spans="2:9" x14ac:dyDescent="0.25">
      <c r="B188" t="s">
        <v>36</v>
      </c>
      <c r="C188" t="s">
        <v>25</v>
      </c>
      <c r="D188" t="s">
        <v>15</v>
      </c>
      <c r="E188" t="s">
        <v>60</v>
      </c>
      <c r="F188" t="s">
        <v>23</v>
      </c>
      <c r="G188">
        <v>589.85</v>
      </c>
      <c r="H188">
        <v>179.85</v>
      </c>
      <c r="I188" s="21">
        <f>Table1[[#This Row],[Profit]]/Table1[[#This Row],[Sales]]</f>
        <v>0.3049080274646096</v>
      </c>
    </row>
    <row r="189" spans="2:9" x14ac:dyDescent="0.25">
      <c r="B189" t="s">
        <v>39</v>
      </c>
      <c r="C189" t="s">
        <v>17</v>
      </c>
      <c r="D189" t="s">
        <v>15</v>
      </c>
      <c r="E189" t="s">
        <v>48</v>
      </c>
      <c r="F189" t="s">
        <v>19</v>
      </c>
      <c r="G189">
        <v>6518.47</v>
      </c>
      <c r="H189">
        <v>5280.85</v>
      </c>
      <c r="I189" s="21">
        <f>Table1[[#This Row],[Profit]]/Table1[[#This Row],[Sales]]</f>
        <v>0.81013642772000183</v>
      </c>
    </row>
    <row r="190" spans="2:9" x14ac:dyDescent="0.25">
      <c r="B190" t="s">
        <v>35</v>
      </c>
      <c r="C190" t="s">
        <v>25</v>
      </c>
      <c r="D190" t="s">
        <v>22</v>
      </c>
      <c r="E190" t="s">
        <v>61</v>
      </c>
      <c r="F190" t="s">
        <v>16</v>
      </c>
      <c r="G190">
        <v>6548.47</v>
      </c>
      <c r="H190">
        <v>3128.47</v>
      </c>
      <c r="I190" s="21">
        <f>Table1[[#This Row],[Profit]]/Table1[[#This Row],[Sales]]</f>
        <v>0.47774060200321594</v>
      </c>
    </row>
    <row r="191" spans="2:9" x14ac:dyDescent="0.25">
      <c r="B191" t="s">
        <v>41</v>
      </c>
      <c r="C191" t="s">
        <v>11</v>
      </c>
      <c r="D191" t="s">
        <v>22</v>
      </c>
      <c r="E191" t="s">
        <v>63</v>
      </c>
      <c r="F191" t="s">
        <v>19</v>
      </c>
      <c r="G191">
        <v>2158.4699999999998</v>
      </c>
      <c r="H191">
        <v>550.85</v>
      </c>
      <c r="I191" s="21">
        <f>Table1[[#This Row],[Profit]]/Table1[[#This Row],[Sales]]</f>
        <v>0.25520391758977429</v>
      </c>
    </row>
    <row r="192" spans="2:9" x14ac:dyDescent="0.25">
      <c r="B192" t="s">
        <v>35</v>
      </c>
      <c r="C192" t="s">
        <v>33</v>
      </c>
      <c r="D192" t="s">
        <v>26</v>
      </c>
      <c r="E192" t="s">
        <v>56</v>
      </c>
      <c r="F192" t="s">
        <v>34</v>
      </c>
      <c r="G192">
        <v>989.85</v>
      </c>
      <c r="H192">
        <v>19.420000000000002</v>
      </c>
      <c r="I192" s="21">
        <f>Table1[[#This Row],[Profit]]/Table1[[#This Row],[Sales]]</f>
        <v>1.9619134212254384E-2</v>
      </c>
    </row>
    <row r="193" spans="2:9" x14ac:dyDescent="0.25">
      <c r="B193" t="s">
        <v>24</v>
      </c>
      <c r="C193" t="s">
        <v>33</v>
      </c>
      <c r="D193" t="s">
        <v>22</v>
      </c>
      <c r="E193" t="s">
        <v>63</v>
      </c>
      <c r="F193" t="s">
        <v>31</v>
      </c>
      <c r="G193">
        <v>2090.85</v>
      </c>
      <c r="H193">
        <v>1839.85</v>
      </c>
      <c r="I193" s="21">
        <f>Table1[[#This Row],[Profit]]/Table1[[#This Row],[Sales]]</f>
        <v>0.87995312911017054</v>
      </c>
    </row>
    <row r="194" spans="2:9" x14ac:dyDescent="0.25">
      <c r="B194" t="s">
        <v>32</v>
      </c>
      <c r="C194" t="s">
        <v>21</v>
      </c>
      <c r="D194" t="s">
        <v>12</v>
      </c>
      <c r="E194" t="s">
        <v>59</v>
      </c>
      <c r="F194" t="s">
        <v>34</v>
      </c>
      <c r="G194">
        <v>1754.85</v>
      </c>
      <c r="H194">
        <v>122.17</v>
      </c>
      <c r="I194" s="21">
        <f>Table1[[#This Row],[Profit]]/Table1[[#This Row],[Sales]]</f>
        <v>6.9618485910476688E-2</v>
      </c>
    </row>
    <row r="195" spans="2:9" x14ac:dyDescent="0.25">
      <c r="B195" t="s">
        <v>37</v>
      </c>
      <c r="C195" t="s">
        <v>25</v>
      </c>
      <c r="D195" t="s">
        <v>15</v>
      </c>
      <c r="E195" t="s">
        <v>51</v>
      </c>
      <c r="F195" t="s">
        <v>13</v>
      </c>
      <c r="G195">
        <v>7438.47</v>
      </c>
      <c r="H195">
        <v>1365.38</v>
      </c>
      <c r="I195" s="21">
        <f>Table1[[#This Row],[Profit]]/Table1[[#This Row],[Sales]]</f>
        <v>0.18355656472365958</v>
      </c>
    </row>
    <row r="196" spans="2:9" x14ac:dyDescent="0.25">
      <c r="B196" t="s">
        <v>39</v>
      </c>
      <c r="C196" t="s">
        <v>25</v>
      </c>
      <c r="D196" t="s">
        <v>15</v>
      </c>
      <c r="E196" t="s">
        <v>60</v>
      </c>
      <c r="F196" t="s">
        <v>13</v>
      </c>
      <c r="G196">
        <v>8412.85</v>
      </c>
      <c r="H196">
        <v>6410.85</v>
      </c>
      <c r="I196" s="21">
        <f>Table1[[#This Row],[Profit]]/Table1[[#This Row],[Sales]]</f>
        <v>0.76203070303167175</v>
      </c>
    </row>
    <row r="197" spans="2:9" x14ac:dyDescent="0.25">
      <c r="B197" t="s">
        <v>41</v>
      </c>
      <c r="C197" t="s">
        <v>14</v>
      </c>
      <c r="D197" t="s">
        <v>26</v>
      </c>
      <c r="E197" t="s">
        <v>53</v>
      </c>
      <c r="F197" t="s">
        <v>23</v>
      </c>
      <c r="G197">
        <v>9518.4699999999993</v>
      </c>
      <c r="H197">
        <v>1511.85</v>
      </c>
      <c r="I197" s="21">
        <f>Table1[[#This Row],[Profit]]/Table1[[#This Row],[Sales]]</f>
        <v>0.15883329988958308</v>
      </c>
    </row>
    <row r="198" spans="2:9" x14ac:dyDescent="0.25">
      <c r="B198" t="s">
        <v>43</v>
      </c>
      <c r="C198" t="s">
        <v>17</v>
      </c>
      <c r="D198" t="s">
        <v>18</v>
      </c>
      <c r="E198" t="s">
        <v>62</v>
      </c>
      <c r="F198" t="s">
        <v>13</v>
      </c>
      <c r="G198">
        <v>2962.85</v>
      </c>
      <c r="H198">
        <v>1180.8499999999999</v>
      </c>
      <c r="I198" s="21">
        <f>Table1[[#This Row],[Profit]]/Table1[[#This Row],[Sales]]</f>
        <v>0.398552069797661</v>
      </c>
    </row>
    <row r="199" spans="2:9" x14ac:dyDescent="0.25">
      <c r="B199" t="s">
        <v>35</v>
      </c>
      <c r="C199" t="s">
        <v>25</v>
      </c>
      <c r="D199" t="s">
        <v>15</v>
      </c>
      <c r="E199" t="s">
        <v>51</v>
      </c>
      <c r="F199" t="s">
        <v>19</v>
      </c>
      <c r="G199">
        <v>6792.85</v>
      </c>
      <c r="H199">
        <v>2460.85</v>
      </c>
      <c r="I199" s="21">
        <f>Table1[[#This Row],[Profit]]/Table1[[#This Row],[Sales]]</f>
        <v>0.36227062278719535</v>
      </c>
    </row>
    <row r="200" spans="2:9" x14ac:dyDescent="0.25">
      <c r="B200" t="s">
        <v>32</v>
      </c>
      <c r="C200" t="s">
        <v>29</v>
      </c>
      <c r="D200" t="s">
        <v>22</v>
      </c>
      <c r="E200" t="s">
        <v>61</v>
      </c>
      <c r="F200" t="s">
        <v>31</v>
      </c>
      <c r="G200">
        <v>5118.47</v>
      </c>
      <c r="H200">
        <v>2936.53</v>
      </c>
      <c r="I200" s="21">
        <f>Table1[[#This Row],[Profit]]/Table1[[#This Row],[Sales]]</f>
        <v>0.57371245704282725</v>
      </c>
    </row>
    <row r="201" spans="2:9" x14ac:dyDescent="0.25">
      <c r="B201" t="s">
        <v>43</v>
      </c>
      <c r="C201" t="s">
        <v>33</v>
      </c>
      <c r="D201" t="s">
        <v>15</v>
      </c>
      <c r="E201" t="s">
        <v>51</v>
      </c>
      <c r="F201" t="s">
        <v>34</v>
      </c>
      <c r="G201">
        <v>1752.85</v>
      </c>
      <c r="H201">
        <v>1459.85</v>
      </c>
      <c r="I201" s="21">
        <f>Table1[[#This Row],[Profit]]/Table1[[#This Row],[Sales]]</f>
        <v>0.83284365461961951</v>
      </c>
    </row>
    <row r="202" spans="2:9" x14ac:dyDescent="0.25">
      <c r="B202" t="s">
        <v>41</v>
      </c>
      <c r="C202" t="s">
        <v>33</v>
      </c>
      <c r="D202" t="s">
        <v>12</v>
      </c>
      <c r="E202" t="s">
        <v>59</v>
      </c>
      <c r="F202" t="s">
        <v>31</v>
      </c>
      <c r="G202">
        <v>4582.8500000000004</v>
      </c>
      <c r="H202">
        <v>1345.38</v>
      </c>
      <c r="I202" s="21">
        <f>Table1[[#This Row],[Profit]]/Table1[[#This Row],[Sales]]</f>
        <v>0.29356841266897238</v>
      </c>
    </row>
    <row r="203" spans="2:9" x14ac:dyDescent="0.25">
      <c r="B203" t="s">
        <v>28</v>
      </c>
      <c r="C203" t="s">
        <v>21</v>
      </c>
      <c r="D203" t="s">
        <v>12</v>
      </c>
      <c r="E203" t="s">
        <v>66</v>
      </c>
      <c r="F203" t="s">
        <v>31</v>
      </c>
      <c r="G203">
        <v>8388.4699999999993</v>
      </c>
      <c r="H203">
        <v>945.38</v>
      </c>
      <c r="I203" s="21">
        <f>Table1[[#This Row],[Profit]]/Table1[[#This Row],[Sales]]</f>
        <v>0.11269993216879837</v>
      </c>
    </row>
    <row r="205" spans="2:9" x14ac:dyDescent="0.25">
      <c r="H205" s="2"/>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A9CF2F80553F44DB538DFBFFA514173" ma:contentTypeVersion="13" ma:contentTypeDescription="Create a new document." ma:contentTypeScope="" ma:versionID="99380c955ede6dd9ff514e4b2e5e8b61">
  <xsd:schema xmlns:xsd="http://www.w3.org/2001/XMLSchema" xmlns:xs="http://www.w3.org/2001/XMLSchema" xmlns:p="http://schemas.microsoft.com/office/2006/metadata/properties" xmlns:ns2="8d463809-8ae6-4eb2-a14b-50faafc5057b" xmlns:ns3="7d579085-3de5-41fc-9f0a-bba038b31af5" targetNamespace="http://schemas.microsoft.com/office/2006/metadata/properties" ma:root="true" ma:fieldsID="76fa7e73291c6bbfd6a1d830f81c09b3" ns2:_="" ns3:_="">
    <xsd:import namespace="8d463809-8ae6-4eb2-a14b-50faafc5057b"/>
    <xsd:import namespace="7d579085-3de5-41fc-9f0a-bba038b31af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463809-8ae6-4eb2-a14b-50faafc505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32e3ad1-47c4-459e-adcb-0ed37a573ba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579085-3de5-41fc-9f0a-bba038b31af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0e2cd1d-b291-48b9-97ab-4a8b4fc02422}" ma:internalName="TaxCatchAll" ma:showField="CatchAllData" ma:web="7d579085-3de5-41fc-9f0a-bba038b31af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d579085-3de5-41fc-9f0a-bba038b31af5" xsi:nil="true"/>
    <lcf76f155ced4ddcb4097134ff3c332f xmlns="8d463809-8ae6-4eb2-a14b-50faafc5057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2446325-3C6F-437E-907C-A0341F280ED4}">
  <ds:schemaRefs/>
</ds:datastoreItem>
</file>

<file path=customXml/itemProps2.xml><?xml version="1.0" encoding="utf-8"?>
<ds:datastoreItem xmlns:ds="http://schemas.openxmlformats.org/officeDocument/2006/customXml" ds:itemID="{5CBDE505-A00D-4356-91B5-5A45445CA981}">
  <ds:schemaRefs/>
</ds:datastoreItem>
</file>

<file path=customXml/itemProps3.xml><?xml version="1.0" encoding="utf-8"?>
<ds:datastoreItem xmlns:ds="http://schemas.openxmlformats.org/officeDocument/2006/customXml" ds:itemID="{2F3BF259-23C2-4EF9-BFFA-FC444F06671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Dashboard Dynamic</vt:lpstr>
      <vt:lpstr>Dashboard - Simple</vt:lpstr>
      <vt:lpstr>Analysis</vt:lpstr>
      <vt:lpstr>Dataset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Amlan Mal</dc:creator>
  <cp:lastModifiedBy>Vineet Jain</cp:lastModifiedBy>
  <cp:lastPrinted>2025-06-29T22:37:00Z</cp:lastPrinted>
  <dcterms:created xsi:type="dcterms:W3CDTF">2024-04-16T13:14:00Z</dcterms:created>
  <dcterms:modified xsi:type="dcterms:W3CDTF">2025-07-04T00:45:19Z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0x0101000A9CF2F80553F44DB538DFBFFA514173</vt:lpwstr>
  </property>
  <property fmtid="{D5CDD505-2E9C-101B-9397-08002B2CF9AE}" pid="3" name="MediaServiceImageTags">
    <vt:lpwstr/>
  </property>
  <property fmtid="{D5CDD505-2E9C-101B-9397-08002B2CF9AE}" pid="4" name="ICV">
    <vt:lpwstr>784E46E4B1824BBB8DD975CCB197E6EF_13</vt:lpwstr>
  </property>
  <property fmtid="{D5CDD505-2E9C-101B-9397-08002B2CF9AE}" pid="5" name="KSOProductBuildVer">
    <vt:lpwstr>1033-12.2.0.21546</vt:lpwstr>
  </property>
</Properties>
</file>